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附件14规模种粮" sheetId="1" r:id="rId1"/>
    <sheet name="附件2复垦" sheetId="2" r:id="rId2"/>
  </sheets>
  <definedNames>
    <definedName name="_xlnm._FilterDatabase" localSheetId="0" hidden="1">附件14规模种粮!$A$4:$O$84</definedName>
    <definedName name="_xlnm._FilterDatabase" localSheetId="1" hidden="1">附件2复垦!$A$4:$L$48</definedName>
  </definedNames>
  <calcPr calcId="144525"/>
</workbook>
</file>

<file path=xl/sharedStrings.xml><?xml version="1.0" encoding="utf-8"?>
<sst xmlns="http://schemas.openxmlformats.org/spreadsheetml/2006/main" count="541" uniqueCount="214">
  <si>
    <t>附件1</t>
  </si>
  <si>
    <t>龙岩市2025年规模种植粮油补助资金汇总表</t>
  </si>
  <si>
    <t xml:space="preserve">                                                                                                                                                                                    单位:亩、万元</t>
  </si>
  <si>
    <t>序号</t>
  </si>
  <si>
    <t>乡镇</t>
  </si>
  <si>
    <t>经营主体名称</t>
  </si>
  <si>
    <t xml:space="preserve">是否为“新农人” </t>
  </si>
  <si>
    <t>流转土地种粮(油)</t>
  </si>
  <si>
    <t>种植双季稻</t>
  </si>
  <si>
    <t>种植再生稻</t>
  </si>
  <si>
    <t>稻豆轮作</t>
  </si>
  <si>
    <t>稻油轮作</t>
  </si>
  <si>
    <t>面积</t>
  </si>
  <si>
    <t>种植作物</t>
  </si>
  <si>
    <t>申请补助资金</t>
  </si>
  <si>
    <t xml:space="preserve">面积 </t>
  </si>
  <si>
    <t>临城</t>
  </si>
  <si>
    <t>上杭县宏昌农业种植专业合作社</t>
  </si>
  <si>
    <t>否</t>
  </si>
  <si>
    <t>水稻</t>
  </si>
  <si>
    <t>黎琼</t>
  </si>
  <si>
    <t>李招琴</t>
  </si>
  <si>
    <t>是</t>
  </si>
  <si>
    <t>钟清德</t>
  </si>
  <si>
    <t>陈冬生</t>
  </si>
  <si>
    <t>水稻、甘薯</t>
  </si>
  <si>
    <t>上杭县李庆华种养家庭农场</t>
  </si>
  <si>
    <t>李庆灿</t>
  </si>
  <si>
    <t>李庆富</t>
  </si>
  <si>
    <t>杨美蓉</t>
  </si>
  <si>
    <t>刘洪元</t>
  </si>
  <si>
    <t>王启建</t>
  </si>
  <si>
    <t>湖洋</t>
  </si>
  <si>
    <t>谢天兰</t>
  </si>
  <si>
    <t>谢雪兰</t>
  </si>
  <si>
    <t>胡巧英</t>
  </si>
  <si>
    <t>陈生辉</t>
  </si>
  <si>
    <t>陈进前</t>
  </si>
  <si>
    <t>刘素琴</t>
  </si>
  <si>
    <t>陈汉添</t>
  </si>
  <si>
    <t>赖天香</t>
  </si>
  <si>
    <t>林煜辉</t>
  </si>
  <si>
    <t>中都</t>
  </si>
  <si>
    <t>上杭县中都镇何东兴家庭农场</t>
  </si>
  <si>
    <t>上杭禾众种植农场</t>
  </si>
  <si>
    <t>上杭县文添生态种养殖家庭农场</t>
  </si>
  <si>
    <t>上杭县丰百业家庭农场</t>
  </si>
  <si>
    <t>上杭县中都镇冬琼家庭农场</t>
  </si>
  <si>
    <t>上杭县聚胜家庭农场</t>
  </si>
  <si>
    <t>上杭县福恒种养殖场</t>
  </si>
  <si>
    <t>上杭县中都镇马子塘生态农牧家庭农场</t>
  </si>
  <si>
    <t>上杭县中都镇月芸种养殖家庭农场</t>
  </si>
  <si>
    <t>丘月红</t>
  </si>
  <si>
    <t>庐丰</t>
  </si>
  <si>
    <t>宪义家庭农场</t>
  </si>
  <si>
    <t>上杭县满玉种植家庭农场</t>
  </si>
  <si>
    <t>上杭县庐丰林福家庭农场</t>
  </si>
  <si>
    <t>上杭县庐丰立春家庭农场</t>
  </si>
  <si>
    <t>上杭县龙秀种植场</t>
  </si>
  <si>
    <t>江启福</t>
  </si>
  <si>
    <t>稔田</t>
  </si>
  <si>
    <t>上杭县荣田家庭农场</t>
  </si>
  <si>
    <t>上杭县豪烨种植家庭农场</t>
  </si>
  <si>
    <t>上杭县嘉艳家庭农场</t>
  </si>
  <si>
    <t>茶地</t>
  </si>
  <si>
    <t>巫振才</t>
  </si>
  <si>
    <t>杨红英</t>
  </si>
  <si>
    <t>太拔</t>
  </si>
  <si>
    <t>上杭县太杭种养殖家庭农场</t>
  </si>
  <si>
    <t>烟后稻</t>
  </si>
  <si>
    <t>泮境</t>
  </si>
  <si>
    <t>上杭县丰农农业科技专业合作社</t>
  </si>
  <si>
    <t>上杭县桂堂家庭农场</t>
  </si>
  <si>
    <t>白砂</t>
  </si>
  <si>
    <t>上杭县张飞岺家庭农场</t>
  </si>
  <si>
    <t>水稻、玉米、甘薯等</t>
  </si>
  <si>
    <t>袁喜昌</t>
  </si>
  <si>
    <t>李文水</t>
  </si>
  <si>
    <t>水稻、玉米筹</t>
  </si>
  <si>
    <t>蛟洋</t>
  </si>
  <si>
    <t>王赐健</t>
  </si>
  <si>
    <t xml:space="preserve">是 </t>
  </si>
  <si>
    <t>古田</t>
  </si>
  <si>
    <t>上杭县粮满丰种养殖家庭农场</t>
  </si>
  <si>
    <t>水稻、玉米</t>
  </si>
  <si>
    <t>上杭县俐平城种养殖家庭农场</t>
  </si>
  <si>
    <t>旧县</t>
  </si>
  <si>
    <t>上杭县瑞胜家庭农场</t>
  </si>
  <si>
    <t>水稻、花生、油菜</t>
  </si>
  <si>
    <t>上杭县龙飞种养殖家庭农场</t>
  </si>
  <si>
    <t>水稻、油菜</t>
  </si>
  <si>
    <t>上杭县丰胜农业家庭农场</t>
  </si>
  <si>
    <t>才溪</t>
  </si>
  <si>
    <t>刘兰英</t>
  </si>
  <si>
    <t>上杭县才溪镇缘磊家庭农场</t>
  </si>
  <si>
    <t>213</t>
  </si>
  <si>
    <t>上杭县年年好农业专业合作社</t>
  </si>
  <si>
    <t>张建球</t>
  </si>
  <si>
    <t>231.8</t>
  </si>
  <si>
    <t>通贤</t>
  </si>
  <si>
    <t>上杭县韵天红家庭农场（李红连）</t>
  </si>
  <si>
    <t>上杭县丽润生态种养殖农场</t>
  </si>
  <si>
    <t>上杭县云瑞生态种养殖家庭农场（个体工商户）（王水英）</t>
  </si>
  <si>
    <t>南阳</t>
  </si>
  <si>
    <t>钟养清</t>
  </si>
  <si>
    <t>曹盛标</t>
  </si>
  <si>
    <t>罗秉和</t>
  </si>
  <si>
    <t>阙开荣</t>
  </si>
  <si>
    <t>上杭县杭连种养殖农场(个体工商户)</t>
  </si>
  <si>
    <t>李炳林</t>
  </si>
  <si>
    <t>黄兆由</t>
  </si>
  <si>
    <t>官庄</t>
  </si>
  <si>
    <t>官庄家和家庭农场</t>
  </si>
  <si>
    <t>水稻油菜</t>
  </si>
  <si>
    <t>官庄德其家庭农场</t>
  </si>
  <si>
    <t>上杭县学子家庭农场蓝学子</t>
  </si>
  <si>
    <t>上杭县志同农业综合开发专业合作社</t>
  </si>
  <si>
    <t>上杭县富朴家庭农场刘成朴</t>
  </si>
  <si>
    <t>水稻玉米</t>
  </si>
  <si>
    <t>上杭县郴彤种植场石金金</t>
  </si>
  <si>
    <t>合计</t>
  </si>
  <si>
    <t>备注：①对流转耕地200亩以上种粮油的，给予一次性补助100元/亩（按流转耕地面积计算）；②对流转耕地30亩（含）以上种植稻油（含油菜、花生）、稻豆（含大豆、杂豆）轮
             作或种植双季稻、再生稻的，给予一次性补助100元/亩（补助面积=面积最小的一季×复种指数）。③鼓励支持新农人种植粮油，上述各项政策措施中规定的条件门槛降低
             50%，补助标准提高10%。</t>
  </si>
  <si>
    <t>附件2</t>
  </si>
  <si>
    <t>龙岩市上杭县2025年撂荒地复耕复种补助资金申请汇总表</t>
  </si>
  <si>
    <t xml:space="preserve">                                                                                                                                                                                                 单位：亩、万元</t>
  </si>
  <si>
    <t>经营主体 名称</t>
  </si>
  <si>
    <t>是否为“新农人”</t>
  </si>
  <si>
    <t>2025年新复垦种植粮油</t>
  </si>
  <si>
    <t>2024年复垦种粮且2025年继续全部种植粮油</t>
  </si>
  <si>
    <t>具体地理位置</t>
  </si>
  <si>
    <t>长坑哩、焦头坑</t>
  </si>
  <si>
    <t>中稻、再生稻</t>
  </si>
  <si>
    <t>则木塘</t>
  </si>
  <si>
    <t>晚稻、甘薯</t>
  </si>
  <si>
    <t>宫背、排下</t>
  </si>
  <si>
    <t>晚稻</t>
  </si>
  <si>
    <t>岗下、上陂、
陈家山</t>
  </si>
  <si>
    <t>梁文峰</t>
  </si>
  <si>
    <t>古楼村小片里、长窝里等</t>
  </si>
  <si>
    <t>钟昭文</t>
  </si>
  <si>
    <t>文光村观音井</t>
  </si>
  <si>
    <t>上杭县乐阳家庭农场</t>
  </si>
  <si>
    <t>睦邻新塘下</t>
  </si>
  <si>
    <t>玉米</t>
  </si>
  <si>
    <t>练美兰</t>
  </si>
  <si>
    <t>永联大坝里</t>
  </si>
  <si>
    <t>陈和对门</t>
  </si>
  <si>
    <t>陈和流光</t>
  </si>
  <si>
    <t>塘尾头、河田山</t>
  </si>
  <si>
    <t>蓝文凤</t>
  </si>
  <si>
    <t>新庵里、沙角里</t>
  </si>
  <si>
    <t>玉米、豆类</t>
  </si>
  <si>
    <t>石牌村溪坝里</t>
  </si>
  <si>
    <t>林加有</t>
  </si>
  <si>
    <t>大燕村石蔡背、吊嘴上、赤岭、大坝里</t>
  </si>
  <si>
    <t>高凤英</t>
  </si>
  <si>
    <t>梅子坑、十七横、庵公下、新田边</t>
  </si>
  <si>
    <t>泮境狗尾塘</t>
  </si>
  <si>
    <t>上杭县全村粮食专业合作社</t>
  </si>
  <si>
    <t>乌石庵脚坪、苦竹塘、沙坝塘、泮境村蛇坑</t>
  </si>
  <si>
    <t>洋乾村下村</t>
  </si>
  <si>
    <t>水稻、玉米、甘薯</t>
  </si>
  <si>
    <t xml:space="preserve">丘路生 </t>
  </si>
  <si>
    <t>屋场背、新屋坪</t>
  </si>
  <si>
    <t>新屋坪</t>
  </si>
  <si>
    <t>五龙村欢乐谷</t>
  </si>
  <si>
    <t>邓胜长</t>
  </si>
  <si>
    <t>石院村水坑里</t>
  </si>
  <si>
    <t>上杭县新坊农业专业合作社</t>
  </si>
  <si>
    <t>新坊村坑头、罗湖粉</t>
  </si>
  <si>
    <t>大豆、花生</t>
  </si>
  <si>
    <t>旧县镇梅溪村民委员会</t>
  </si>
  <si>
    <t>梅龙坑，大窝里</t>
  </si>
  <si>
    <t>大豆，地瓜</t>
  </si>
  <si>
    <t>语口渡农业专业合作社</t>
  </si>
  <si>
    <t>贝湖松山岗，大水坑</t>
  </si>
  <si>
    <t>大豆</t>
  </si>
  <si>
    <t>中九坑、南汝岗等</t>
  </si>
  <si>
    <t>邓咏生</t>
  </si>
  <si>
    <t>舍堂下里、寨下坝里等</t>
  </si>
  <si>
    <t>地瓜</t>
  </si>
  <si>
    <t>龙岩上杭才溪红农业发展专业合作社</t>
  </si>
  <si>
    <t xml:space="preserve">   溪北村 大山里 、凿子树背等</t>
  </si>
  <si>
    <t>李家球</t>
  </si>
  <si>
    <t>石背坑、山下、梨树、上格等</t>
  </si>
  <si>
    <t>水稻＼大豆</t>
  </si>
  <si>
    <t>上杭县韵天红家庭农场</t>
  </si>
  <si>
    <t>文坑村杨梅坑、方塘里、路背、刘岭下、刘坑里</t>
  </si>
  <si>
    <t>玉米、地瓜</t>
  </si>
  <si>
    <t>上杭县云瑞生态种养殖家庭农场（个体工商户）</t>
  </si>
  <si>
    <t>文坑村禄坑里、石缝里</t>
  </si>
  <si>
    <t>水稻、玉米、地瓜</t>
  </si>
  <si>
    <t>上杭县通贤礤头农业种植专业合作社</t>
  </si>
  <si>
    <t>礤头村大河里</t>
  </si>
  <si>
    <t>上杭县杭连种养殖衣场</t>
  </si>
  <si>
    <t>射山村富坑、杨梅坑、上坪</t>
  </si>
  <si>
    <t>上杭县涂坑农民专业合作社</t>
  </si>
  <si>
    <t>涂坑村小坑头、桐子坑等</t>
  </si>
  <si>
    <t>上杭县楠阳农业专业合作社</t>
  </si>
  <si>
    <t>南阳村大塘源</t>
  </si>
  <si>
    <t>南坑村梅树坑</t>
  </si>
  <si>
    <t>上杭县南阳镇恒开生态种养殖农场</t>
  </si>
  <si>
    <t>南坑村竹坑背</t>
  </si>
  <si>
    <t>魏洪生</t>
  </si>
  <si>
    <t>下车村内寨下，尺井背，坪头洋，灯芯坝</t>
  </si>
  <si>
    <t>阙茶金</t>
  </si>
  <si>
    <t>南坑村牛屎凹、石背前</t>
  </si>
  <si>
    <t>陈森如</t>
  </si>
  <si>
    <t>茶溪村寨子角等</t>
  </si>
  <si>
    <t>德康村杨梅溪</t>
  </si>
  <si>
    <t>玉米、水稻</t>
  </si>
  <si>
    <t>德康村旱山尾、凹背</t>
  </si>
  <si>
    <t>福泉村乌石头下</t>
  </si>
  <si>
    <t>备注：①对新复垦撂荒地种植粮油作物且相对集中连片30亩(含)以上的种植户，给予一次性补助400元/亩；②对2024年度复耕撂荒耕地种植粮油作物且在2025年度继续全部种植粮油作
              物的，给予一次性补助100元/亩；③鼓励支持新农人种植粮油，上述各项政策措施中规定的条件门槛降低50%，补助标准提高10%。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</si>
</sst>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8"/>
      <color rgb="FF000000"/>
      <name val="方正小标宋简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2"/>
      <name val="仿宋_GB2312"/>
      <charset val="134"/>
    </font>
    <font>
      <sz val="10.5"/>
      <name val="仿宋_GB2312"/>
      <charset val="134"/>
    </font>
    <font>
      <sz val="10.5"/>
      <color theme="1"/>
      <name val="仿宋_GB2312"/>
      <charset val="134"/>
    </font>
    <font>
      <b/>
      <sz val="18"/>
      <color rgb="FFFF0000"/>
      <name val="方正小标宋简体"/>
      <charset val="134"/>
    </font>
    <font>
      <sz val="10.5"/>
      <color rgb="FFFF0000"/>
      <name val="仿宋_GB2312"/>
      <charset val="134"/>
    </font>
    <font>
      <sz val="1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7"/>
      <color rgb="FF000000"/>
      <name val="宋体"/>
      <charset val="134"/>
    </font>
    <font>
      <b/>
      <sz val="17"/>
      <color rgb="FFFF0000"/>
      <name val="宋体"/>
      <charset val="134"/>
    </font>
    <font>
      <b/>
      <sz val="17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name val="仿宋_GB2312"/>
      <charset val="134"/>
    </font>
    <font>
      <sz val="9"/>
      <name val="方正仿宋_GB18030"/>
      <charset val="134"/>
    </font>
    <font>
      <sz val="11"/>
      <name val="仿宋_GB2312"/>
      <charset val="134"/>
    </font>
    <font>
      <sz val="9"/>
      <color rgb="FF00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42" fillId="0" borderId="8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3" fillId="2" borderId="9" applyNumberFormat="0" applyAlignment="0" applyProtection="0">
      <alignment vertical="center"/>
    </xf>
    <xf numFmtId="0" fontId="26" fillId="2" borderId="7" applyNumberFormat="0" applyAlignment="0" applyProtection="0">
      <alignment vertical="center"/>
    </xf>
    <xf numFmtId="0" fontId="41" fillId="18" borderId="11" applyNumberForma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1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textRotation="255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4"/>
  <sheetViews>
    <sheetView workbookViewId="0">
      <selection activeCell="E83" sqref="E83:O83"/>
    </sheetView>
  </sheetViews>
  <sheetFormatPr defaultColWidth="9" defaultRowHeight="24" customHeight="1"/>
  <cols>
    <col min="1" max="1" width="5.775" customWidth="1"/>
    <col min="2" max="2" width="5.73333333333333" customWidth="1"/>
    <col min="3" max="3" width="28.5583333333333" customWidth="1"/>
    <col min="4" max="4" width="5.55833333333333" customWidth="1"/>
    <col min="5" max="5" width="8.775" customWidth="1"/>
    <col min="6" max="6" width="9.775" customWidth="1"/>
    <col min="7" max="7" width="8.775" style="2" customWidth="1"/>
    <col min="8" max="8" width="8.66666666666667" style="33" customWidth="1"/>
    <col min="9" max="9" width="8.10833333333333" style="2" customWidth="1"/>
    <col min="10" max="10" width="8.225" style="33" customWidth="1"/>
    <col min="11" max="11" width="8.10833333333333" style="2" customWidth="1"/>
    <col min="12" max="12" width="5.33333333333333" customWidth="1"/>
    <col min="13" max="13" width="7.33333333333333" style="34" customWidth="1"/>
    <col min="14" max="14" width="6.225" style="33" customWidth="1"/>
    <col min="15" max="15" width="7.66666666666667" style="34" customWidth="1"/>
  </cols>
  <sheetData>
    <row r="1" customHeight="1" spans="1:3">
      <c r="A1" s="35" t="s">
        <v>0</v>
      </c>
      <c r="B1" s="35"/>
      <c r="C1" s="35"/>
    </row>
    <row r="2" ht="20" customHeight="1" spans="1:13">
      <c r="A2" s="7" t="s">
        <v>1</v>
      </c>
      <c r="B2" s="36"/>
      <c r="C2" s="36"/>
      <c r="D2" s="36"/>
      <c r="E2" s="36"/>
      <c r="F2" s="36"/>
      <c r="G2" s="37"/>
      <c r="H2" s="38"/>
      <c r="I2" s="37"/>
      <c r="J2" s="38"/>
      <c r="K2" s="37"/>
      <c r="L2" s="36"/>
      <c r="M2" s="52"/>
    </row>
    <row r="3" ht="17" customHeight="1" spans="1:13">
      <c r="A3" s="39" t="s">
        <v>2</v>
      </c>
      <c r="B3" s="39"/>
      <c r="C3" s="39"/>
      <c r="D3" s="39"/>
      <c r="E3" s="39"/>
      <c r="F3" s="39"/>
      <c r="G3" s="40"/>
      <c r="H3" s="41"/>
      <c r="I3" s="40"/>
      <c r="J3" s="41"/>
      <c r="K3" s="40"/>
      <c r="L3" s="39"/>
      <c r="M3" s="53"/>
    </row>
    <row r="4" s="31" customFormat="1" ht="16" customHeight="1" spans="1:15">
      <c r="A4" s="42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/>
      <c r="G4" s="12"/>
      <c r="H4" s="11" t="s">
        <v>8</v>
      </c>
      <c r="I4" s="12"/>
      <c r="J4" s="11" t="s">
        <v>9</v>
      </c>
      <c r="K4" s="12"/>
      <c r="L4" s="11" t="s">
        <v>10</v>
      </c>
      <c r="M4" s="11"/>
      <c r="N4" s="54" t="s">
        <v>11</v>
      </c>
      <c r="O4" s="54"/>
    </row>
    <row r="5" s="31" customFormat="1" ht="25" customHeight="1" spans="1:15">
      <c r="A5" s="42"/>
      <c r="B5" s="11"/>
      <c r="C5" s="11"/>
      <c r="D5" s="11"/>
      <c r="E5" s="11" t="s">
        <v>12</v>
      </c>
      <c r="F5" s="11" t="s">
        <v>13</v>
      </c>
      <c r="G5" s="12" t="s">
        <v>14</v>
      </c>
      <c r="H5" s="11" t="s">
        <v>12</v>
      </c>
      <c r="I5" s="12" t="s">
        <v>14</v>
      </c>
      <c r="J5" s="11" t="s">
        <v>15</v>
      </c>
      <c r="K5" s="12" t="s">
        <v>14</v>
      </c>
      <c r="L5" s="11" t="s">
        <v>15</v>
      </c>
      <c r="M5" s="11" t="s">
        <v>14</v>
      </c>
      <c r="N5" s="11" t="s">
        <v>15</v>
      </c>
      <c r="O5" s="11" t="s">
        <v>14</v>
      </c>
    </row>
    <row r="6" s="31" customFormat="1" ht="21" customHeight="1" spans="1:15">
      <c r="A6" s="13">
        <v>1</v>
      </c>
      <c r="B6" s="14" t="s">
        <v>16</v>
      </c>
      <c r="C6" s="43" t="s">
        <v>17</v>
      </c>
      <c r="D6" s="14" t="s">
        <v>18</v>
      </c>
      <c r="E6" s="14">
        <v>205.9</v>
      </c>
      <c r="F6" s="14" t="s">
        <v>19</v>
      </c>
      <c r="G6" s="14">
        <f>E6*100/10000</f>
        <v>2.059</v>
      </c>
      <c r="H6" s="14"/>
      <c r="I6" s="14"/>
      <c r="J6" s="14"/>
      <c r="K6" s="14"/>
      <c r="L6" s="14"/>
      <c r="M6" s="14"/>
      <c r="N6" s="14"/>
      <c r="O6" s="14"/>
    </row>
    <row r="7" s="31" customFormat="1" ht="21" customHeight="1" spans="1:15">
      <c r="A7" s="13">
        <v>2</v>
      </c>
      <c r="B7" s="14" t="s">
        <v>16</v>
      </c>
      <c r="C7" s="44" t="s">
        <v>20</v>
      </c>
      <c r="D7" s="14" t="s">
        <v>18</v>
      </c>
      <c r="E7" s="14">
        <v>213.1</v>
      </c>
      <c r="F7" s="14" t="s">
        <v>19</v>
      </c>
      <c r="G7" s="14">
        <f t="shared" ref="G7:G16" si="0">E7*100/10000</f>
        <v>2.131</v>
      </c>
      <c r="H7" s="14">
        <v>117.6</v>
      </c>
      <c r="I7" s="14">
        <f>H7*100/10000</f>
        <v>1.176</v>
      </c>
      <c r="J7" s="14"/>
      <c r="K7" s="14"/>
      <c r="L7" s="14"/>
      <c r="M7" s="14"/>
      <c r="N7" s="14"/>
      <c r="O7" s="14"/>
    </row>
    <row r="8" s="31" customFormat="1" ht="21" customHeight="1" spans="1:15">
      <c r="A8" s="13">
        <v>3</v>
      </c>
      <c r="B8" s="14" t="s">
        <v>16</v>
      </c>
      <c r="C8" s="44" t="s">
        <v>21</v>
      </c>
      <c r="D8" s="14" t="s">
        <v>22</v>
      </c>
      <c r="E8" s="14">
        <v>279.4</v>
      </c>
      <c r="F8" s="14" t="s">
        <v>19</v>
      </c>
      <c r="G8" s="14">
        <f>E8*110/10000</f>
        <v>3.0734</v>
      </c>
      <c r="H8" s="14"/>
      <c r="I8" s="14"/>
      <c r="J8" s="14">
        <v>125</v>
      </c>
      <c r="K8" s="14">
        <f>J8*110/10000</f>
        <v>1.375</v>
      </c>
      <c r="L8" s="14"/>
      <c r="M8" s="14"/>
      <c r="N8" s="14">
        <v>126.8</v>
      </c>
      <c r="O8" s="14">
        <f>N8*110/10000</f>
        <v>1.3948</v>
      </c>
    </row>
    <row r="9" s="31" customFormat="1" ht="21" customHeight="1" spans="1:15">
      <c r="A9" s="13">
        <v>4</v>
      </c>
      <c r="B9" s="14" t="s">
        <v>16</v>
      </c>
      <c r="C9" s="44" t="s">
        <v>23</v>
      </c>
      <c r="D9" s="14" t="s">
        <v>18</v>
      </c>
      <c r="E9" s="14">
        <v>104.4</v>
      </c>
      <c r="F9" s="14" t="s">
        <v>19</v>
      </c>
      <c r="G9" s="14">
        <f t="shared" si="0"/>
        <v>1.044</v>
      </c>
      <c r="H9" s="14"/>
      <c r="I9" s="14"/>
      <c r="J9" s="14"/>
      <c r="K9" s="14"/>
      <c r="L9" s="14"/>
      <c r="M9" s="14"/>
      <c r="N9" s="14"/>
      <c r="O9" s="14"/>
    </row>
    <row r="10" s="31" customFormat="1" ht="21" customHeight="1" spans="1:15">
      <c r="A10" s="13">
        <v>5</v>
      </c>
      <c r="B10" s="14" t="s">
        <v>16</v>
      </c>
      <c r="C10" s="44" t="s">
        <v>24</v>
      </c>
      <c r="D10" s="14" t="s">
        <v>18</v>
      </c>
      <c r="E10" s="14">
        <v>217.9</v>
      </c>
      <c r="F10" s="14" t="s">
        <v>25</v>
      </c>
      <c r="G10" s="14">
        <f t="shared" si="0"/>
        <v>2.179</v>
      </c>
      <c r="H10" s="14"/>
      <c r="I10" s="14"/>
      <c r="J10" s="14"/>
      <c r="K10" s="14"/>
      <c r="L10" s="14"/>
      <c r="M10" s="14"/>
      <c r="N10" s="13"/>
      <c r="O10" s="14"/>
    </row>
    <row r="11" s="31" customFormat="1" ht="21" customHeight="1" spans="1:15">
      <c r="A11" s="13">
        <v>6</v>
      </c>
      <c r="B11" s="14" t="s">
        <v>16</v>
      </c>
      <c r="C11" s="43" t="s">
        <v>26</v>
      </c>
      <c r="D11" s="14" t="s">
        <v>18</v>
      </c>
      <c r="E11" s="45">
        <v>220</v>
      </c>
      <c r="F11" s="14" t="s">
        <v>25</v>
      </c>
      <c r="G11" s="14">
        <f t="shared" si="0"/>
        <v>2.2</v>
      </c>
      <c r="H11" s="14"/>
      <c r="I11" s="14"/>
      <c r="J11" s="14">
        <v>322.3</v>
      </c>
      <c r="K11" s="14">
        <f>J11*100/10000</f>
        <v>3.223</v>
      </c>
      <c r="L11" s="14"/>
      <c r="M11" s="14"/>
      <c r="N11" s="13"/>
      <c r="O11" s="14"/>
    </row>
    <row r="12" s="31" customFormat="1" ht="21" customHeight="1" spans="1:15">
      <c r="A12" s="13">
        <v>7</v>
      </c>
      <c r="B12" s="14" t="s">
        <v>16</v>
      </c>
      <c r="C12" s="44" t="s">
        <v>27</v>
      </c>
      <c r="D12" s="14" t="s">
        <v>18</v>
      </c>
      <c r="E12" s="14">
        <v>319.5</v>
      </c>
      <c r="F12" s="14" t="s">
        <v>25</v>
      </c>
      <c r="G12" s="14">
        <f t="shared" si="0"/>
        <v>3.195</v>
      </c>
      <c r="H12" s="14"/>
      <c r="I12" s="14"/>
      <c r="J12" s="14"/>
      <c r="K12" s="14"/>
      <c r="L12" s="14"/>
      <c r="M12" s="14"/>
      <c r="N12" s="13"/>
      <c r="O12" s="14"/>
    </row>
    <row r="13" s="31" customFormat="1" ht="21" customHeight="1" spans="1:15">
      <c r="A13" s="13">
        <v>8</v>
      </c>
      <c r="B13" s="14" t="s">
        <v>16</v>
      </c>
      <c r="C13" s="44" t="s">
        <v>28</v>
      </c>
      <c r="D13" s="14" t="s">
        <v>18</v>
      </c>
      <c r="E13" s="14">
        <v>133.6</v>
      </c>
      <c r="F13" s="14" t="s">
        <v>19</v>
      </c>
      <c r="G13" s="14">
        <f t="shared" si="0"/>
        <v>1.336</v>
      </c>
      <c r="H13" s="14"/>
      <c r="I13" s="14"/>
      <c r="J13" s="14"/>
      <c r="K13" s="14"/>
      <c r="L13" s="14"/>
      <c r="M13" s="14"/>
      <c r="N13" s="13"/>
      <c r="O13" s="14"/>
    </row>
    <row r="14" s="31" customFormat="1" ht="21" customHeight="1" spans="1:15">
      <c r="A14" s="13">
        <v>9</v>
      </c>
      <c r="B14" s="14" t="s">
        <v>16</v>
      </c>
      <c r="C14" s="44" t="s">
        <v>29</v>
      </c>
      <c r="D14" s="14" t="s">
        <v>18</v>
      </c>
      <c r="E14" s="14">
        <v>166.3</v>
      </c>
      <c r="F14" s="14" t="s">
        <v>19</v>
      </c>
      <c r="G14" s="14">
        <f t="shared" si="0"/>
        <v>1.663</v>
      </c>
      <c r="H14" s="14">
        <v>67.8</v>
      </c>
      <c r="I14" s="14">
        <f>H14*100/10000</f>
        <v>0.678</v>
      </c>
      <c r="J14" s="14"/>
      <c r="K14" s="14"/>
      <c r="L14" s="14"/>
      <c r="M14" s="14"/>
      <c r="N14" s="13"/>
      <c r="O14" s="14"/>
    </row>
    <row r="15" s="31" customFormat="1" ht="21" customHeight="1" spans="1:15">
      <c r="A15" s="13">
        <v>10</v>
      </c>
      <c r="B15" s="14" t="s">
        <v>16</v>
      </c>
      <c r="C15" s="44" t="s">
        <v>30</v>
      </c>
      <c r="D15" s="14" t="s">
        <v>22</v>
      </c>
      <c r="E15" s="13">
        <v>256.3</v>
      </c>
      <c r="F15" s="14" t="s">
        <v>19</v>
      </c>
      <c r="G15" s="14">
        <f>E15*110/10000</f>
        <v>2.8193</v>
      </c>
      <c r="H15" s="13">
        <v>268</v>
      </c>
      <c r="I15" s="14">
        <f>H15*110/10000</f>
        <v>2.948</v>
      </c>
      <c r="J15" s="13">
        <v>137.8</v>
      </c>
      <c r="K15" s="14">
        <f>J15*110/10000</f>
        <v>1.5158</v>
      </c>
      <c r="L15" s="13"/>
      <c r="M15" s="13"/>
      <c r="N15" s="13"/>
      <c r="O15" s="14"/>
    </row>
    <row r="16" s="31" customFormat="1" ht="21" customHeight="1" spans="1:15">
      <c r="A16" s="13">
        <v>11</v>
      </c>
      <c r="B16" s="14" t="s">
        <v>16</v>
      </c>
      <c r="C16" s="44" t="s">
        <v>31</v>
      </c>
      <c r="D16" s="14" t="s">
        <v>22</v>
      </c>
      <c r="E16" s="13"/>
      <c r="F16" s="14"/>
      <c r="G16" s="14"/>
      <c r="H16" s="13">
        <v>104.4</v>
      </c>
      <c r="I16" s="14">
        <f>H16*110/10000</f>
        <v>1.1484</v>
      </c>
      <c r="J16" s="13"/>
      <c r="K16" s="14"/>
      <c r="L16" s="13"/>
      <c r="M16" s="13"/>
      <c r="N16" s="13"/>
      <c r="O16" s="14"/>
    </row>
    <row r="17" s="31" customFormat="1" ht="21" customHeight="1" spans="1:15">
      <c r="A17" s="13">
        <v>12</v>
      </c>
      <c r="B17" s="12" t="s">
        <v>32</v>
      </c>
      <c r="C17" s="12" t="s">
        <v>28</v>
      </c>
      <c r="D17" s="12" t="s">
        <v>18</v>
      </c>
      <c r="E17" s="12">
        <v>205</v>
      </c>
      <c r="F17" s="12" t="s">
        <v>19</v>
      </c>
      <c r="G17" s="12">
        <f>E17*100/10000</f>
        <v>2.05</v>
      </c>
      <c r="H17" s="12">
        <v>106</v>
      </c>
      <c r="I17" s="12">
        <f>H17*100/10000</f>
        <v>1.06</v>
      </c>
      <c r="J17" s="55"/>
      <c r="K17" s="12"/>
      <c r="L17" s="12"/>
      <c r="M17" s="12"/>
      <c r="N17" s="12">
        <v>98</v>
      </c>
      <c r="O17" s="12">
        <f>N17*100/10000</f>
        <v>0.98</v>
      </c>
    </row>
    <row r="18" s="31" customFormat="1" ht="21" customHeight="1" spans="1:15">
      <c r="A18" s="13">
        <v>13</v>
      </c>
      <c r="B18" s="12" t="s">
        <v>32</v>
      </c>
      <c r="C18" s="12" t="s">
        <v>33</v>
      </c>
      <c r="D18" s="12" t="s">
        <v>18</v>
      </c>
      <c r="E18" s="12">
        <v>264</v>
      </c>
      <c r="F18" s="12" t="s">
        <v>19</v>
      </c>
      <c r="G18" s="12">
        <f>E18*100/10000</f>
        <v>2.64</v>
      </c>
      <c r="H18" s="12">
        <v>528</v>
      </c>
      <c r="I18" s="12">
        <f>H18*100/10000</f>
        <v>5.28</v>
      </c>
      <c r="J18" s="55"/>
      <c r="K18" s="12"/>
      <c r="L18" s="12"/>
      <c r="M18" s="12"/>
      <c r="N18" s="12"/>
      <c r="O18" s="12"/>
    </row>
    <row r="19" s="31" customFormat="1" ht="21" customHeight="1" spans="1:15">
      <c r="A19" s="13">
        <v>14</v>
      </c>
      <c r="B19" s="12" t="s">
        <v>32</v>
      </c>
      <c r="C19" s="12" t="s">
        <v>34</v>
      </c>
      <c r="D19" s="12" t="s">
        <v>18</v>
      </c>
      <c r="E19" s="12"/>
      <c r="F19" s="12"/>
      <c r="G19" s="12"/>
      <c r="H19" s="12">
        <v>210</v>
      </c>
      <c r="I19" s="12">
        <f>H19*100/10000</f>
        <v>2.1</v>
      </c>
      <c r="J19" s="55"/>
      <c r="K19" s="12"/>
      <c r="L19" s="12">
        <v>210</v>
      </c>
      <c r="M19" s="12">
        <f>L19*100/10000</f>
        <v>2.1</v>
      </c>
      <c r="N19" s="12"/>
      <c r="O19" s="12"/>
    </row>
    <row r="20" s="31" customFormat="1" ht="21" customHeight="1" spans="1:15">
      <c r="A20" s="13">
        <v>15</v>
      </c>
      <c r="B20" s="12" t="s">
        <v>32</v>
      </c>
      <c r="C20" s="12" t="s">
        <v>35</v>
      </c>
      <c r="D20" s="12" t="s">
        <v>22</v>
      </c>
      <c r="E20" s="12">
        <v>272.6</v>
      </c>
      <c r="F20" s="12" t="s">
        <v>19</v>
      </c>
      <c r="G20" s="12">
        <f>E20*110/10000</f>
        <v>2.9986</v>
      </c>
      <c r="H20" s="12">
        <v>225.2</v>
      </c>
      <c r="I20" s="12">
        <f>H20*110/10000</f>
        <v>2.4772</v>
      </c>
      <c r="J20" s="55"/>
      <c r="K20" s="12"/>
      <c r="L20" s="12"/>
      <c r="M20" s="12"/>
      <c r="N20" s="12"/>
      <c r="O20" s="12"/>
    </row>
    <row r="21" s="31" customFormat="1" ht="21" customHeight="1" spans="1:15">
      <c r="A21" s="13">
        <v>16</v>
      </c>
      <c r="B21" s="12" t="s">
        <v>32</v>
      </c>
      <c r="C21" s="12" t="s">
        <v>36</v>
      </c>
      <c r="D21" s="12" t="s">
        <v>18</v>
      </c>
      <c r="E21" s="12">
        <v>229</v>
      </c>
      <c r="F21" s="12" t="s">
        <v>19</v>
      </c>
      <c r="G21" s="12">
        <f>E21*100/10000</f>
        <v>2.29</v>
      </c>
      <c r="H21" s="12">
        <v>272</v>
      </c>
      <c r="I21" s="12">
        <f>H21*100/10000</f>
        <v>2.72</v>
      </c>
      <c r="J21" s="55"/>
      <c r="K21" s="12"/>
      <c r="L21" s="12">
        <v>240</v>
      </c>
      <c r="M21" s="12">
        <f>L21*100/10000</f>
        <v>2.4</v>
      </c>
      <c r="N21" s="12"/>
      <c r="O21" s="12"/>
    </row>
    <row r="22" s="31" customFormat="1" ht="21" customHeight="1" spans="1:15">
      <c r="A22" s="13">
        <v>17</v>
      </c>
      <c r="B22" s="12" t="s">
        <v>32</v>
      </c>
      <c r="C22" s="12" t="s">
        <v>37</v>
      </c>
      <c r="D22" s="12" t="s">
        <v>18</v>
      </c>
      <c r="E22" s="12">
        <v>303</v>
      </c>
      <c r="F22" s="12" t="s">
        <v>19</v>
      </c>
      <c r="G22" s="12">
        <f>E22*100/10000</f>
        <v>3.03</v>
      </c>
      <c r="H22" s="12"/>
      <c r="I22" s="12"/>
      <c r="J22" s="55"/>
      <c r="K22" s="12"/>
      <c r="L22" s="12">
        <v>110</v>
      </c>
      <c r="M22" s="12">
        <f>L22*100/10000</f>
        <v>1.1</v>
      </c>
      <c r="N22" s="12"/>
      <c r="O22" s="12"/>
    </row>
    <row r="23" s="31" customFormat="1" ht="21" customHeight="1" spans="1:15">
      <c r="A23" s="13">
        <v>18</v>
      </c>
      <c r="B23" s="12" t="s">
        <v>32</v>
      </c>
      <c r="C23" s="12" t="s">
        <v>38</v>
      </c>
      <c r="D23" s="12" t="s">
        <v>18</v>
      </c>
      <c r="E23" s="12">
        <v>217.8</v>
      </c>
      <c r="F23" s="12" t="s">
        <v>19</v>
      </c>
      <c r="G23" s="12">
        <f>E23*100/10000</f>
        <v>2.178</v>
      </c>
      <c r="H23" s="12">
        <v>102</v>
      </c>
      <c r="I23" s="12">
        <f>H23*100/10000</f>
        <v>1.02</v>
      </c>
      <c r="J23" s="55"/>
      <c r="K23" s="12"/>
      <c r="L23" s="12"/>
      <c r="M23" s="12"/>
      <c r="N23" s="12"/>
      <c r="O23" s="12"/>
    </row>
    <row r="24" s="31" customFormat="1" ht="21" customHeight="1" spans="1:15">
      <c r="A24" s="13">
        <v>19</v>
      </c>
      <c r="B24" s="12" t="s">
        <v>32</v>
      </c>
      <c r="C24" s="12" t="s">
        <v>39</v>
      </c>
      <c r="D24" s="12" t="s">
        <v>18</v>
      </c>
      <c r="E24" s="12"/>
      <c r="F24" s="12"/>
      <c r="G24" s="12"/>
      <c r="H24" s="12"/>
      <c r="I24" s="12"/>
      <c r="J24" s="55"/>
      <c r="K24" s="12"/>
      <c r="L24" s="12"/>
      <c r="M24" s="12"/>
      <c r="N24" s="12">
        <v>85.2</v>
      </c>
      <c r="O24" s="12">
        <f>N24*100/10000</f>
        <v>0.852</v>
      </c>
    </row>
    <row r="25" s="31" customFormat="1" ht="21" customHeight="1" spans="1:15">
      <c r="A25" s="13">
        <v>20</v>
      </c>
      <c r="B25" s="12" t="s">
        <v>32</v>
      </c>
      <c r="C25" s="12" t="s">
        <v>40</v>
      </c>
      <c r="D25" s="12" t="s">
        <v>18</v>
      </c>
      <c r="E25" s="12"/>
      <c r="F25" s="12"/>
      <c r="G25" s="12"/>
      <c r="H25" s="12">
        <v>61</v>
      </c>
      <c r="I25" s="12">
        <f>H25*100/10000</f>
        <v>0.61</v>
      </c>
      <c r="J25" s="55"/>
      <c r="K25" s="12"/>
      <c r="L25" s="12"/>
      <c r="M25" s="12"/>
      <c r="N25" s="56"/>
      <c r="O25" s="12"/>
    </row>
    <row r="26" s="31" customFormat="1" ht="21" customHeight="1" spans="1:15">
      <c r="A26" s="13">
        <v>21</v>
      </c>
      <c r="B26" s="12" t="s">
        <v>32</v>
      </c>
      <c r="C26" s="12" t="s">
        <v>41</v>
      </c>
      <c r="D26" s="12" t="s">
        <v>18</v>
      </c>
      <c r="E26" s="12">
        <f>12.3+89.7+74.2+26.2+17.9+19.7+15.1</f>
        <v>255.1</v>
      </c>
      <c r="F26" s="12" t="s">
        <v>19</v>
      </c>
      <c r="G26" s="12">
        <f>E26*100/10000</f>
        <v>2.551</v>
      </c>
      <c r="H26" s="12"/>
      <c r="I26" s="12"/>
      <c r="J26" s="55"/>
      <c r="K26" s="12"/>
      <c r="L26" s="12"/>
      <c r="M26" s="12"/>
      <c r="N26" s="55"/>
      <c r="O26" s="12"/>
    </row>
    <row r="27" s="32" customFormat="1" ht="21" customHeight="1" spans="1:15">
      <c r="A27" s="13">
        <v>22</v>
      </c>
      <c r="B27" s="12" t="s">
        <v>32</v>
      </c>
      <c r="C27" s="12" t="s">
        <v>23</v>
      </c>
      <c r="D27" s="12" t="s">
        <v>18</v>
      </c>
      <c r="E27" s="12">
        <f>22.9+16.5+28.9+51.9+38.8</f>
        <v>159</v>
      </c>
      <c r="F27" s="12" t="s">
        <v>19</v>
      </c>
      <c r="G27" s="12">
        <f>E27*100/10000</f>
        <v>1.59</v>
      </c>
      <c r="I27" s="12"/>
      <c r="J27" s="55"/>
      <c r="K27" s="12"/>
      <c r="L27" s="12"/>
      <c r="M27" s="12"/>
      <c r="N27" s="55"/>
      <c r="O27" s="12"/>
    </row>
    <row r="28" s="31" customFormat="1" ht="21" customHeight="1" spans="1:15">
      <c r="A28" s="13">
        <v>23</v>
      </c>
      <c r="B28" s="12" t="s">
        <v>42</v>
      </c>
      <c r="C28" s="14" t="s">
        <v>43</v>
      </c>
      <c r="D28" s="14" t="s">
        <v>18</v>
      </c>
      <c r="E28" s="14">
        <v>206</v>
      </c>
      <c r="F28" s="14" t="s">
        <v>19</v>
      </c>
      <c r="G28" s="12">
        <f>E28*100/10000</f>
        <v>2.06</v>
      </c>
      <c r="H28" s="14"/>
      <c r="I28" s="12"/>
      <c r="J28" s="55"/>
      <c r="K28" s="12"/>
      <c r="L28" s="12"/>
      <c r="M28" s="12"/>
      <c r="N28" s="15"/>
      <c r="O28" s="12"/>
    </row>
    <row r="29" s="31" customFormat="1" ht="21" customHeight="1" spans="1:15">
      <c r="A29" s="13">
        <v>24</v>
      </c>
      <c r="B29" s="12" t="s">
        <v>42</v>
      </c>
      <c r="C29" s="14" t="s">
        <v>44</v>
      </c>
      <c r="D29" s="14" t="s">
        <v>22</v>
      </c>
      <c r="E29" s="14">
        <v>395</v>
      </c>
      <c r="F29" s="14" t="s">
        <v>19</v>
      </c>
      <c r="G29" s="12">
        <f>E29*110/10000</f>
        <v>4.345</v>
      </c>
      <c r="H29" s="14"/>
      <c r="I29" s="12"/>
      <c r="J29" s="12"/>
      <c r="K29" s="12"/>
      <c r="L29" s="12"/>
      <c r="M29" s="12"/>
      <c r="N29" s="15"/>
      <c r="O29" s="12"/>
    </row>
    <row r="30" s="31" customFormat="1" ht="21" customHeight="1" spans="1:15">
      <c r="A30" s="13">
        <v>25</v>
      </c>
      <c r="B30" s="12" t="s">
        <v>42</v>
      </c>
      <c r="C30" s="12" t="s">
        <v>45</v>
      </c>
      <c r="D30" s="12" t="s">
        <v>18</v>
      </c>
      <c r="E30" s="14">
        <v>223</v>
      </c>
      <c r="F30" s="14" t="s">
        <v>19</v>
      </c>
      <c r="G30" s="12">
        <f>E30*100/10000</f>
        <v>2.23</v>
      </c>
      <c r="H30" s="14">
        <v>104</v>
      </c>
      <c r="I30" s="12">
        <f>H30*100/10000</f>
        <v>1.04</v>
      </c>
      <c r="J30" s="12"/>
      <c r="K30" s="12"/>
      <c r="L30" s="12"/>
      <c r="M30" s="12"/>
      <c r="N30" s="15"/>
      <c r="O30" s="12"/>
    </row>
    <row r="31" s="31" customFormat="1" ht="21" customHeight="1" spans="1:15">
      <c r="A31" s="13">
        <v>26</v>
      </c>
      <c r="B31" s="12" t="s">
        <v>42</v>
      </c>
      <c r="C31" s="14" t="s">
        <v>46</v>
      </c>
      <c r="D31" s="13" t="s">
        <v>18</v>
      </c>
      <c r="E31" s="13">
        <v>268</v>
      </c>
      <c r="F31" s="13" t="s">
        <v>19</v>
      </c>
      <c r="G31" s="12">
        <f>E31*100/10000</f>
        <v>2.68</v>
      </c>
      <c r="H31" s="13"/>
      <c r="I31" s="12"/>
      <c r="J31" s="15"/>
      <c r="K31" s="12"/>
      <c r="L31" s="15"/>
      <c r="M31" s="12"/>
      <c r="N31" s="15"/>
      <c r="O31" s="12"/>
    </row>
    <row r="32" s="31" customFormat="1" ht="21" customHeight="1" spans="1:15">
      <c r="A32" s="13">
        <v>27</v>
      </c>
      <c r="B32" s="12" t="s">
        <v>42</v>
      </c>
      <c r="C32" s="14" t="s">
        <v>47</v>
      </c>
      <c r="D32" s="13" t="s">
        <v>18</v>
      </c>
      <c r="E32" s="13">
        <v>259</v>
      </c>
      <c r="F32" s="13" t="s">
        <v>19</v>
      </c>
      <c r="G32" s="12">
        <f>E32*100/10000</f>
        <v>2.59</v>
      </c>
      <c r="H32" s="13">
        <v>220</v>
      </c>
      <c r="I32" s="12">
        <f t="shared" ref="I31:I38" si="1">H32*100/10000</f>
        <v>2.2</v>
      </c>
      <c r="J32" s="15"/>
      <c r="K32" s="12"/>
      <c r="L32" s="15"/>
      <c r="M32" s="12"/>
      <c r="N32" s="15"/>
      <c r="O32" s="12"/>
    </row>
    <row r="33" s="31" customFormat="1" ht="21" customHeight="1" spans="1:15">
      <c r="A33" s="13">
        <v>28</v>
      </c>
      <c r="B33" s="12" t="s">
        <v>42</v>
      </c>
      <c r="C33" s="14" t="s">
        <v>48</v>
      </c>
      <c r="D33" s="13" t="s">
        <v>22</v>
      </c>
      <c r="E33" s="13">
        <v>339</v>
      </c>
      <c r="F33" s="13" t="s">
        <v>19</v>
      </c>
      <c r="G33" s="12">
        <f>E33*110/10000</f>
        <v>3.729</v>
      </c>
      <c r="H33" s="13">
        <v>382</v>
      </c>
      <c r="I33" s="12">
        <f>H33*110/10000</f>
        <v>4.202</v>
      </c>
      <c r="J33" s="15">
        <v>60</v>
      </c>
      <c r="K33" s="12">
        <f>J33*110/10000</f>
        <v>0.66</v>
      </c>
      <c r="L33" s="15"/>
      <c r="M33" s="12"/>
      <c r="N33" s="15"/>
      <c r="O33" s="12"/>
    </row>
    <row r="34" s="31" customFormat="1" ht="21" customHeight="1" spans="1:15">
      <c r="A34" s="13">
        <v>29</v>
      </c>
      <c r="B34" s="12" t="s">
        <v>42</v>
      </c>
      <c r="C34" s="14" t="s">
        <v>49</v>
      </c>
      <c r="D34" s="13" t="s">
        <v>22</v>
      </c>
      <c r="E34" s="13">
        <v>191</v>
      </c>
      <c r="F34" s="13" t="s">
        <v>19</v>
      </c>
      <c r="G34" s="12">
        <f>E34*110/10000</f>
        <v>2.101</v>
      </c>
      <c r="H34" s="13"/>
      <c r="I34" s="12"/>
      <c r="J34" s="15"/>
      <c r="K34" s="12"/>
      <c r="L34" s="15"/>
      <c r="M34" s="12"/>
      <c r="N34" s="15"/>
      <c r="O34" s="12"/>
    </row>
    <row r="35" s="31" customFormat="1" ht="21" customHeight="1" spans="1:15">
      <c r="A35" s="13">
        <v>30</v>
      </c>
      <c r="B35" s="12" t="s">
        <v>42</v>
      </c>
      <c r="C35" s="14" t="s">
        <v>50</v>
      </c>
      <c r="D35" s="13" t="s">
        <v>18</v>
      </c>
      <c r="E35" s="13">
        <v>226</v>
      </c>
      <c r="F35" s="13" t="s">
        <v>19</v>
      </c>
      <c r="G35" s="12">
        <f>E35*100/10000</f>
        <v>2.26</v>
      </c>
      <c r="H35" s="13">
        <v>212</v>
      </c>
      <c r="I35" s="12">
        <f t="shared" si="1"/>
        <v>2.12</v>
      </c>
      <c r="J35" s="15"/>
      <c r="K35" s="12"/>
      <c r="L35" s="15"/>
      <c r="M35" s="12"/>
      <c r="N35" s="15"/>
      <c r="O35" s="12"/>
    </row>
    <row r="36" s="31" customFormat="1" ht="21" customHeight="1" spans="1:15">
      <c r="A36" s="13">
        <v>31</v>
      </c>
      <c r="B36" s="12" t="s">
        <v>42</v>
      </c>
      <c r="C36" s="14" t="s">
        <v>51</v>
      </c>
      <c r="D36" s="13" t="s">
        <v>18</v>
      </c>
      <c r="E36" s="13"/>
      <c r="F36" s="13"/>
      <c r="G36" s="12"/>
      <c r="H36" s="13">
        <v>66</v>
      </c>
      <c r="I36" s="12">
        <f t="shared" si="1"/>
        <v>0.66</v>
      </c>
      <c r="J36" s="15"/>
      <c r="K36" s="12"/>
      <c r="L36" s="15"/>
      <c r="M36" s="12"/>
      <c r="N36" s="15"/>
      <c r="O36" s="12"/>
    </row>
    <row r="37" s="31" customFormat="1" ht="21" customHeight="1" spans="1:15">
      <c r="A37" s="13">
        <v>32</v>
      </c>
      <c r="B37" s="12" t="s">
        <v>42</v>
      </c>
      <c r="C37" s="14" t="s">
        <v>52</v>
      </c>
      <c r="D37" s="13" t="s">
        <v>18</v>
      </c>
      <c r="E37" s="13"/>
      <c r="F37" s="13"/>
      <c r="G37" s="12"/>
      <c r="H37" s="13">
        <v>100</v>
      </c>
      <c r="I37" s="12">
        <f t="shared" si="1"/>
        <v>1</v>
      </c>
      <c r="J37" s="12"/>
      <c r="K37" s="12"/>
      <c r="L37" s="12"/>
      <c r="M37" s="12"/>
      <c r="N37" s="12"/>
      <c r="O37" s="12"/>
    </row>
    <row r="38" s="31" customFormat="1" ht="21" customHeight="1" spans="1:15">
      <c r="A38" s="13">
        <v>33</v>
      </c>
      <c r="B38" s="12" t="s">
        <v>53</v>
      </c>
      <c r="C38" s="12" t="s">
        <v>54</v>
      </c>
      <c r="D38" s="12" t="s">
        <v>18</v>
      </c>
      <c r="E38" s="12"/>
      <c r="F38" s="12" t="s">
        <v>19</v>
      </c>
      <c r="G38" s="12"/>
      <c r="H38" s="46">
        <v>70</v>
      </c>
      <c r="I38" s="12">
        <f t="shared" si="1"/>
        <v>0.7</v>
      </c>
      <c r="J38" s="12"/>
      <c r="K38" s="12"/>
      <c r="L38" s="12"/>
      <c r="M38" s="12"/>
      <c r="N38" s="12"/>
      <c r="O38" s="12"/>
    </row>
    <row r="39" s="31" customFormat="1" ht="21" customHeight="1" spans="1:15">
      <c r="A39" s="13">
        <v>34</v>
      </c>
      <c r="B39" s="12" t="s">
        <v>53</v>
      </c>
      <c r="C39" s="12" t="s">
        <v>55</v>
      </c>
      <c r="D39" s="12" t="s">
        <v>22</v>
      </c>
      <c r="E39" s="12">
        <v>233.7</v>
      </c>
      <c r="F39" s="12" t="s">
        <v>19</v>
      </c>
      <c r="G39" s="12">
        <f>E39*110/10000</f>
        <v>2.5707</v>
      </c>
      <c r="H39" s="47">
        <v>130</v>
      </c>
      <c r="I39" s="12">
        <f>H39*110/10000</f>
        <v>1.43</v>
      </c>
      <c r="J39" s="12"/>
      <c r="K39" s="12"/>
      <c r="L39" s="12"/>
      <c r="M39" s="12"/>
      <c r="N39" s="12"/>
      <c r="O39" s="12"/>
    </row>
    <row r="40" s="31" customFormat="1" ht="21" customHeight="1" spans="1:15">
      <c r="A40" s="13">
        <v>35</v>
      </c>
      <c r="B40" s="12" t="s">
        <v>53</v>
      </c>
      <c r="C40" s="12" t="s">
        <v>56</v>
      </c>
      <c r="D40" s="12" t="s">
        <v>18</v>
      </c>
      <c r="E40" s="12"/>
      <c r="F40" s="12"/>
      <c r="G40" s="12"/>
      <c r="H40" s="47">
        <v>70</v>
      </c>
      <c r="I40" s="12">
        <f>H40*100/10000</f>
        <v>0.7</v>
      </c>
      <c r="J40" s="12">
        <v>200</v>
      </c>
      <c r="K40" s="12">
        <f>J40*100/10000</f>
        <v>2</v>
      </c>
      <c r="L40" s="12"/>
      <c r="M40" s="12"/>
      <c r="N40" s="12"/>
      <c r="O40" s="12"/>
    </row>
    <row r="41" s="31" customFormat="1" ht="21" customHeight="1" spans="1:15">
      <c r="A41" s="13">
        <v>36</v>
      </c>
      <c r="B41" s="12" t="s">
        <v>53</v>
      </c>
      <c r="C41" s="12" t="s">
        <v>57</v>
      </c>
      <c r="D41" s="12" t="s">
        <v>18</v>
      </c>
      <c r="E41" s="12">
        <v>220.6</v>
      </c>
      <c r="F41" s="12" t="s">
        <v>19</v>
      </c>
      <c r="G41" s="12">
        <f>E41*100/10000</f>
        <v>2.206</v>
      </c>
      <c r="H41" s="12"/>
      <c r="I41" s="12"/>
      <c r="J41" s="12"/>
      <c r="K41" s="12"/>
      <c r="L41" s="12"/>
      <c r="M41" s="12"/>
      <c r="N41" s="12"/>
      <c r="O41" s="12"/>
    </row>
    <row r="42" s="31" customFormat="1" ht="21" customHeight="1" spans="1:15">
      <c r="A42" s="13">
        <v>37</v>
      </c>
      <c r="B42" s="12" t="s">
        <v>53</v>
      </c>
      <c r="C42" s="12" t="s">
        <v>58</v>
      </c>
      <c r="D42" s="12" t="s">
        <v>18</v>
      </c>
      <c r="E42" s="12">
        <v>224</v>
      </c>
      <c r="F42" s="12" t="s">
        <v>19</v>
      </c>
      <c r="G42" s="12">
        <f>E42*100/10000</f>
        <v>2.24</v>
      </c>
      <c r="H42" s="12"/>
      <c r="I42" s="12"/>
      <c r="J42" s="12"/>
      <c r="K42" s="12"/>
      <c r="L42" s="12"/>
      <c r="M42" s="12"/>
      <c r="N42" s="12"/>
      <c r="O42" s="12"/>
    </row>
    <row r="43" s="31" customFormat="1" ht="21" customHeight="1" spans="1:15">
      <c r="A43" s="13">
        <v>38</v>
      </c>
      <c r="B43" s="48" t="s">
        <v>53</v>
      </c>
      <c r="C43" s="12" t="s">
        <v>59</v>
      </c>
      <c r="D43" s="12" t="s">
        <v>18</v>
      </c>
      <c r="E43" s="12">
        <v>251</v>
      </c>
      <c r="F43" s="12" t="s">
        <v>19</v>
      </c>
      <c r="G43" s="12">
        <f>E43*100/10000</f>
        <v>2.51</v>
      </c>
      <c r="H43" s="12"/>
      <c r="I43" s="12"/>
      <c r="J43" s="12"/>
      <c r="K43" s="12"/>
      <c r="L43" s="12"/>
      <c r="M43" s="12"/>
      <c r="N43" s="12"/>
      <c r="O43" s="12"/>
    </row>
    <row r="44" s="31" customFormat="1" ht="21" customHeight="1" spans="1:15">
      <c r="A44" s="13">
        <v>39</v>
      </c>
      <c r="B44" s="14" t="s">
        <v>60</v>
      </c>
      <c r="C44" s="14" t="s">
        <v>61</v>
      </c>
      <c r="D44" s="14" t="s">
        <v>22</v>
      </c>
      <c r="E44" s="14">
        <v>111</v>
      </c>
      <c r="F44" s="12" t="s">
        <v>19</v>
      </c>
      <c r="G44" s="12">
        <f>E44*110/10000</f>
        <v>1.221</v>
      </c>
      <c r="H44" s="12"/>
      <c r="I44" s="12"/>
      <c r="J44" s="12"/>
      <c r="K44" s="12"/>
      <c r="L44" s="12"/>
      <c r="M44" s="12"/>
      <c r="N44" s="15"/>
      <c r="O44" s="12"/>
    </row>
    <row r="45" s="31" customFormat="1" ht="21" customHeight="1" spans="1:15">
      <c r="A45" s="13">
        <v>40</v>
      </c>
      <c r="B45" s="14" t="s">
        <v>60</v>
      </c>
      <c r="C45" s="12" t="s">
        <v>62</v>
      </c>
      <c r="D45" s="12" t="s">
        <v>18</v>
      </c>
      <c r="E45" s="14"/>
      <c r="F45" s="12"/>
      <c r="G45" s="12"/>
      <c r="H45" s="12"/>
      <c r="I45" s="12"/>
      <c r="J45" s="12">
        <v>205.5</v>
      </c>
      <c r="K45" s="12">
        <f>J45*100/10000</f>
        <v>2.055</v>
      </c>
      <c r="L45" s="12"/>
      <c r="M45" s="12"/>
      <c r="N45" s="15"/>
      <c r="O45" s="12"/>
    </row>
    <row r="46" s="31" customFormat="1" ht="21" customHeight="1" spans="1:15">
      <c r="A46" s="13">
        <v>41</v>
      </c>
      <c r="B46" s="14" t="s">
        <v>60</v>
      </c>
      <c r="C46" s="14" t="s">
        <v>63</v>
      </c>
      <c r="D46" s="14" t="s">
        <v>22</v>
      </c>
      <c r="E46" s="14">
        <v>161</v>
      </c>
      <c r="F46" s="12" t="s">
        <v>19</v>
      </c>
      <c r="G46" s="12">
        <f>E46*110/10000</f>
        <v>1.771</v>
      </c>
      <c r="H46" s="12">
        <v>147.6</v>
      </c>
      <c r="I46" s="12">
        <f>H46*110/10000</f>
        <v>1.6236</v>
      </c>
      <c r="J46" s="12"/>
      <c r="K46" s="12"/>
      <c r="L46" s="12"/>
      <c r="M46" s="12"/>
      <c r="N46" s="15"/>
      <c r="O46" s="12"/>
    </row>
    <row r="47" s="31" customFormat="1" ht="21" customHeight="1" spans="1:15">
      <c r="A47" s="13">
        <v>42</v>
      </c>
      <c r="B47" s="12" t="s">
        <v>64</v>
      </c>
      <c r="C47" s="12" t="s">
        <v>65</v>
      </c>
      <c r="D47" s="12" t="s">
        <v>18</v>
      </c>
      <c r="E47" s="12"/>
      <c r="F47" s="12"/>
      <c r="G47" s="12"/>
      <c r="H47" s="12">
        <v>60</v>
      </c>
      <c r="I47" s="12">
        <f>H47*100/10000</f>
        <v>0.6</v>
      </c>
      <c r="J47" s="12"/>
      <c r="K47" s="12"/>
      <c r="L47" s="12"/>
      <c r="M47" s="12"/>
      <c r="N47" s="15">
        <v>60</v>
      </c>
      <c r="O47" s="12">
        <f>N47*100/10000</f>
        <v>0.6</v>
      </c>
    </row>
    <row r="48" s="31" customFormat="1" ht="21" customHeight="1" spans="1:15">
      <c r="A48" s="13">
        <v>43</v>
      </c>
      <c r="B48" s="12" t="s">
        <v>64</v>
      </c>
      <c r="C48" s="12" t="s">
        <v>66</v>
      </c>
      <c r="D48" s="12" t="s">
        <v>18</v>
      </c>
      <c r="E48" s="12"/>
      <c r="F48" s="12"/>
      <c r="G48" s="12"/>
      <c r="H48" s="12"/>
      <c r="I48" s="12"/>
      <c r="J48" s="12"/>
      <c r="K48" s="12"/>
      <c r="L48" s="12"/>
      <c r="M48" s="12"/>
      <c r="N48" s="15">
        <v>39.7</v>
      </c>
      <c r="O48" s="12">
        <f>N48*100/10000</f>
        <v>0.397</v>
      </c>
    </row>
    <row r="49" s="31" customFormat="1" ht="21" customHeight="1" spans="1:15">
      <c r="A49" s="13">
        <v>44</v>
      </c>
      <c r="B49" s="12" t="s">
        <v>67</v>
      </c>
      <c r="C49" s="12" t="s">
        <v>68</v>
      </c>
      <c r="D49" s="12" t="s">
        <v>22</v>
      </c>
      <c r="E49" s="12">
        <v>100.4</v>
      </c>
      <c r="F49" s="12" t="s">
        <v>69</v>
      </c>
      <c r="G49" s="12">
        <f>E49*110/10000</f>
        <v>1.1044</v>
      </c>
      <c r="H49" s="12"/>
      <c r="I49" s="12"/>
      <c r="J49" s="12"/>
      <c r="K49" s="12"/>
      <c r="L49" s="12"/>
      <c r="M49" s="12"/>
      <c r="N49" s="15"/>
      <c r="O49" s="12"/>
    </row>
    <row r="50" s="31" customFormat="1" ht="21" customHeight="1" spans="1:15">
      <c r="A50" s="13">
        <v>45</v>
      </c>
      <c r="B50" s="12" t="s">
        <v>70</v>
      </c>
      <c r="C50" s="12" t="s">
        <v>71</v>
      </c>
      <c r="D50" s="12" t="s">
        <v>18</v>
      </c>
      <c r="E50" s="12">
        <v>318.3</v>
      </c>
      <c r="F50" s="12" t="s">
        <v>19</v>
      </c>
      <c r="G50" s="12">
        <f>E50*100/10000</f>
        <v>3.183</v>
      </c>
      <c r="H50" s="12"/>
      <c r="I50" s="12"/>
      <c r="J50" s="12"/>
      <c r="K50" s="12"/>
      <c r="L50" s="12"/>
      <c r="M50" s="12"/>
      <c r="N50" s="15"/>
      <c r="O50" s="12"/>
    </row>
    <row r="51" s="31" customFormat="1" ht="21" customHeight="1" spans="1:15">
      <c r="A51" s="13">
        <v>46</v>
      </c>
      <c r="B51" s="12" t="s">
        <v>70</v>
      </c>
      <c r="C51" s="12" t="s">
        <v>72</v>
      </c>
      <c r="D51" s="12" t="s">
        <v>18</v>
      </c>
      <c r="E51" s="12"/>
      <c r="F51" s="12"/>
      <c r="G51" s="12"/>
      <c r="H51" s="12">
        <v>62.4</v>
      </c>
      <c r="I51" s="12">
        <f>H51*100/10000</f>
        <v>0.624</v>
      </c>
      <c r="J51" s="12"/>
      <c r="K51" s="12"/>
      <c r="L51" s="12"/>
      <c r="M51" s="12"/>
      <c r="N51" s="15"/>
      <c r="O51" s="12"/>
    </row>
    <row r="52" s="31" customFormat="1" ht="21" customHeight="1" spans="1:15">
      <c r="A52" s="13">
        <v>47</v>
      </c>
      <c r="B52" s="12" t="s">
        <v>73</v>
      </c>
      <c r="C52" s="12" t="s">
        <v>74</v>
      </c>
      <c r="D52" s="12" t="s">
        <v>18</v>
      </c>
      <c r="E52" s="12">
        <v>760</v>
      </c>
      <c r="F52" s="12" t="s">
        <v>75</v>
      </c>
      <c r="G52" s="12">
        <f>E52*100/10000</f>
        <v>7.6</v>
      </c>
      <c r="H52" s="12">
        <v>426</v>
      </c>
      <c r="I52" s="12">
        <f>H52*100/10000</f>
        <v>4.26</v>
      </c>
      <c r="J52" s="12"/>
      <c r="K52" s="12"/>
      <c r="L52" s="12"/>
      <c r="M52" s="12"/>
      <c r="N52" s="15">
        <v>81</v>
      </c>
      <c r="O52" s="12">
        <f>N52*100/10000</f>
        <v>0.81</v>
      </c>
    </row>
    <row r="53" s="31" customFormat="1" ht="21" customHeight="1" spans="1:15">
      <c r="A53" s="13">
        <v>48</v>
      </c>
      <c r="B53" s="12" t="s">
        <v>73</v>
      </c>
      <c r="C53" s="12" t="s">
        <v>29</v>
      </c>
      <c r="D53" s="12" t="s">
        <v>18</v>
      </c>
      <c r="E53" s="12">
        <v>203</v>
      </c>
      <c r="F53" s="12" t="s">
        <v>19</v>
      </c>
      <c r="G53" s="12">
        <f>E53*100/10000</f>
        <v>2.03</v>
      </c>
      <c r="H53" s="12">
        <v>302</v>
      </c>
      <c r="I53" s="12">
        <f>H53*100/10000</f>
        <v>3.02</v>
      </c>
      <c r="J53" s="12"/>
      <c r="K53" s="12"/>
      <c r="L53" s="12"/>
      <c r="M53" s="12"/>
      <c r="N53" s="15"/>
      <c r="O53" s="12"/>
    </row>
    <row r="54" s="31" customFormat="1" ht="21" customHeight="1" spans="1:15">
      <c r="A54" s="13">
        <v>49</v>
      </c>
      <c r="B54" s="12" t="s">
        <v>73</v>
      </c>
      <c r="C54" s="12" t="s">
        <v>76</v>
      </c>
      <c r="D54" s="12" t="s">
        <v>18</v>
      </c>
      <c r="E54" s="12"/>
      <c r="F54" s="12" t="s">
        <v>19</v>
      </c>
      <c r="G54" s="12"/>
      <c r="H54" s="12">
        <v>62</v>
      </c>
      <c r="I54" s="12">
        <f>H54*100/10000</f>
        <v>0.62</v>
      </c>
      <c r="J54" s="12"/>
      <c r="K54" s="12"/>
      <c r="L54" s="12"/>
      <c r="M54" s="12"/>
      <c r="N54" s="15"/>
      <c r="O54" s="12"/>
    </row>
    <row r="55" s="31" customFormat="1" ht="21" customHeight="1" spans="1:15">
      <c r="A55" s="13">
        <v>50</v>
      </c>
      <c r="B55" s="12" t="s">
        <v>73</v>
      </c>
      <c r="C55" s="12" t="s">
        <v>77</v>
      </c>
      <c r="D55" s="15" t="s">
        <v>18</v>
      </c>
      <c r="E55" s="15">
        <v>253.8</v>
      </c>
      <c r="F55" s="15" t="s">
        <v>78</v>
      </c>
      <c r="G55" s="12">
        <f>E55*100/10000</f>
        <v>2.538</v>
      </c>
      <c r="H55" s="15"/>
      <c r="I55" s="12"/>
      <c r="J55" s="15"/>
      <c r="K55" s="12"/>
      <c r="L55" s="15"/>
      <c r="M55" s="12"/>
      <c r="N55" s="15"/>
      <c r="O55" s="12"/>
    </row>
    <row r="56" s="31" customFormat="1" ht="21" customHeight="1" spans="1:15">
      <c r="A56" s="13">
        <v>51</v>
      </c>
      <c r="B56" s="12" t="s">
        <v>79</v>
      </c>
      <c r="C56" s="12" t="s">
        <v>80</v>
      </c>
      <c r="D56" s="12" t="s">
        <v>81</v>
      </c>
      <c r="E56" s="12">
        <v>155.8</v>
      </c>
      <c r="F56" s="12" t="s">
        <v>19</v>
      </c>
      <c r="G56" s="12">
        <f>E56*110/10000</f>
        <v>1.7138</v>
      </c>
      <c r="H56" s="12"/>
      <c r="I56" s="12"/>
      <c r="J56" s="12"/>
      <c r="K56" s="12"/>
      <c r="L56" s="12"/>
      <c r="M56" s="12"/>
      <c r="N56" s="15">
        <v>115.6</v>
      </c>
      <c r="O56" s="12">
        <f>N56*110/10000</f>
        <v>1.2716</v>
      </c>
    </row>
    <row r="57" s="31" customFormat="1" ht="21" customHeight="1" spans="1:15">
      <c r="A57" s="13">
        <v>52</v>
      </c>
      <c r="B57" s="49" t="s">
        <v>82</v>
      </c>
      <c r="C57" s="49" t="s">
        <v>83</v>
      </c>
      <c r="D57" s="49" t="s">
        <v>22</v>
      </c>
      <c r="E57" s="49">
        <v>325.2</v>
      </c>
      <c r="F57" s="49" t="s">
        <v>84</v>
      </c>
      <c r="G57" s="12">
        <f>E57*110/10000</f>
        <v>3.5772</v>
      </c>
      <c r="H57" s="12"/>
      <c r="I57" s="12"/>
      <c r="J57" s="12">
        <v>265.8</v>
      </c>
      <c r="K57" s="12">
        <f>J57*110/10000</f>
        <v>2.9238</v>
      </c>
      <c r="L57" s="12"/>
      <c r="M57" s="12"/>
      <c r="N57" s="15">
        <v>132.9</v>
      </c>
      <c r="O57" s="12">
        <f>N57*110/10000</f>
        <v>1.4619</v>
      </c>
    </row>
    <row r="58" s="31" customFormat="1" ht="21" customHeight="1" spans="1:15">
      <c r="A58" s="13">
        <v>53</v>
      </c>
      <c r="B58" s="49" t="s">
        <v>82</v>
      </c>
      <c r="C58" s="49" t="s">
        <v>85</v>
      </c>
      <c r="D58" s="49" t="s">
        <v>18</v>
      </c>
      <c r="E58" s="49">
        <v>220.2</v>
      </c>
      <c r="F58" s="49" t="s">
        <v>19</v>
      </c>
      <c r="G58" s="12">
        <f>E58*100/10000</f>
        <v>2.202</v>
      </c>
      <c r="H58" s="12"/>
      <c r="I58" s="12"/>
      <c r="J58" s="12"/>
      <c r="K58" s="12"/>
      <c r="L58" s="12"/>
      <c r="M58" s="12"/>
      <c r="N58" s="15"/>
      <c r="O58" s="12"/>
    </row>
    <row r="59" s="31" customFormat="1" ht="21" customHeight="1" spans="1:15">
      <c r="A59" s="13">
        <v>54</v>
      </c>
      <c r="B59" s="12" t="s">
        <v>86</v>
      </c>
      <c r="C59" s="12" t="s">
        <v>87</v>
      </c>
      <c r="D59" s="12" t="s">
        <v>22</v>
      </c>
      <c r="E59" s="12">
        <v>309.6</v>
      </c>
      <c r="F59" s="12" t="s">
        <v>88</v>
      </c>
      <c r="G59" s="12">
        <f>E59*110/10000</f>
        <v>3.4056</v>
      </c>
      <c r="H59" s="12">
        <v>451.6</v>
      </c>
      <c r="I59" s="12">
        <f>H59*110/10000</f>
        <v>4.9676</v>
      </c>
      <c r="J59" s="12"/>
      <c r="K59" s="12"/>
      <c r="L59" s="12"/>
      <c r="M59" s="12"/>
      <c r="N59" s="12">
        <v>208.7</v>
      </c>
      <c r="O59" s="12">
        <f>N59*110/10000</f>
        <v>2.2957</v>
      </c>
    </row>
    <row r="60" s="31" customFormat="1" ht="21" customHeight="1" spans="1:15">
      <c r="A60" s="13">
        <v>55</v>
      </c>
      <c r="B60" s="12" t="s">
        <v>86</v>
      </c>
      <c r="C60" s="12" t="s">
        <v>89</v>
      </c>
      <c r="D60" s="12" t="s">
        <v>18</v>
      </c>
      <c r="E60" s="12">
        <v>387</v>
      </c>
      <c r="F60" s="12" t="s">
        <v>90</v>
      </c>
      <c r="G60" s="12">
        <f>E60*100/10000</f>
        <v>3.87</v>
      </c>
      <c r="H60" s="12">
        <v>667.4</v>
      </c>
      <c r="I60" s="12">
        <f>H60*100/10000</f>
        <v>6.674</v>
      </c>
      <c r="J60" s="12"/>
      <c r="K60" s="12"/>
      <c r="L60" s="12"/>
      <c r="M60" s="12"/>
      <c r="N60" s="12">
        <v>285.6</v>
      </c>
      <c r="O60" s="12">
        <f>N60*100/10000</f>
        <v>2.856</v>
      </c>
    </row>
    <row r="61" s="31" customFormat="1" ht="21" customHeight="1" spans="1:15">
      <c r="A61" s="13">
        <v>56</v>
      </c>
      <c r="B61" s="12" t="s">
        <v>86</v>
      </c>
      <c r="C61" s="12" t="s">
        <v>91</v>
      </c>
      <c r="D61" s="12" t="s">
        <v>18</v>
      </c>
      <c r="E61" s="12">
        <v>359.6</v>
      </c>
      <c r="F61" s="12" t="s">
        <v>19</v>
      </c>
      <c r="G61" s="12">
        <f>E61*100/10000</f>
        <v>3.596</v>
      </c>
      <c r="H61" s="12">
        <v>307.4</v>
      </c>
      <c r="I61" s="12">
        <f>H61*100/10000</f>
        <v>3.074</v>
      </c>
      <c r="J61" s="12"/>
      <c r="K61" s="12"/>
      <c r="L61" s="12"/>
      <c r="M61" s="12"/>
      <c r="N61" s="12"/>
      <c r="O61" s="12"/>
    </row>
    <row r="62" s="31" customFormat="1" ht="21" customHeight="1" spans="1:15">
      <c r="A62" s="13">
        <v>57</v>
      </c>
      <c r="B62" s="12" t="s">
        <v>92</v>
      </c>
      <c r="C62" s="49" t="s">
        <v>93</v>
      </c>
      <c r="D62" s="49" t="s">
        <v>18</v>
      </c>
      <c r="E62" s="49"/>
      <c r="F62" s="49"/>
      <c r="G62" s="12"/>
      <c r="H62" s="49">
        <v>109</v>
      </c>
      <c r="I62" s="12">
        <f>H62*100/10000</f>
        <v>1.09</v>
      </c>
      <c r="J62" s="49"/>
      <c r="K62" s="12"/>
      <c r="L62" s="49"/>
      <c r="M62" s="12"/>
      <c r="N62" s="49"/>
      <c r="O62" s="12"/>
    </row>
    <row r="63" s="31" customFormat="1" ht="21" customHeight="1" spans="1:15">
      <c r="A63" s="13">
        <v>58</v>
      </c>
      <c r="B63" s="12" t="s">
        <v>92</v>
      </c>
      <c r="C63" s="50" t="s">
        <v>94</v>
      </c>
      <c r="D63" s="49" t="s">
        <v>18</v>
      </c>
      <c r="E63" s="49" t="s">
        <v>95</v>
      </c>
      <c r="F63" s="49" t="s">
        <v>19</v>
      </c>
      <c r="G63" s="12">
        <f>E63*100/10000</f>
        <v>2.13</v>
      </c>
      <c r="H63" s="51">
        <v>320.2</v>
      </c>
      <c r="I63" s="12">
        <f>H63*100/10000</f>
        <v>3.202</v>
      </c>
      <c r="J63" s="49"/>
      <c r="K63" s="12"/>
      <c r="L63" s="49"/>
      <c r="M63" s="12"/>
      <c r="N63" s="49"/>
      <c r="O63" s="12"/>
    </row>
    <row r="64" s="31" customFormat="1" ht="21" customHeight="1" spans="1:15">
      <c r="A64" s="13">
        <v>59</v>
      </c>
      <c r="B64" s="12" t="s">
        <v>92</v>
      </c>
      <c r="C64" s="50" t="s">
        <v>96</v>
      </c>
      <c r="D64" s="49" t="s">
        <v>18</v>
      </c>
      <c r="E64" s="49"/>
      <c r="F64" s="49"/>
      <c r="G64" s="12"/>
      <c r="H64" s="51">
        <v>237.8</v>
      </c>
      <c r="I64" s="12">
        <f>H64*100/10000</f>
        <v>2.378</v>
      </c>
      <c r="J64" s="49"/>
      <c r="K64" s="12"/>
      <c r="L64" s="49"/>
      <c r="M64" s="12"/>
      <c r="N64" s="51">
        <v>139</v>
      </c>
      <c r="O64" s="12">
        <f>N64*100/10000</f>
        <v>1.39</v>
      </c>
    </row>
    <row r="65" s="31" customFormat="1" ht="21" customHeight="1" spans="1:15">
      <c r="A65" s="13">
        <v>60</v>
      </c>
      <c r="B65" s="50" t="s">
        <v>92</v>
      </c>
      <c r="C65" s="50" t="s">
        <v>97</v>
      </c>
      <c r="D65" s="50" t="s">
        <v>18</v>
      </c>
      <c r="E65" s="49" t="s">
        <v>98</v>
      </c>
      <c r="F65" s="49" t="s">
        <v>19</v>
      </c>
      <c r="G65" s="12">
        <f>E65*100/10000</f>
        <v>2.318</v>
      </c>
      <c r="H65" s="49"/>
      <c r="I65" s="12"/>
      <c r="J65" s="49"/>
      <c r="K65" s="12"/>
      <c r="L65" s="49"/>
      <c r="M65" s="12"/>
      <c r="N65" s="49"/>
      <c r="O65" s="12"/>
    </row>
    <row r="66" s="31" customFormat="1" ht="21" customHeight="1" spans="1:15">
      <c r="A66" s="13">
        <v>61</v>
      </c>
      <c r="B66" s="12" t="s">
        <v>92</v>
      </c>
      <c r="C66" s="49" t="s">
        <v>29</v>
      </c>
      <c r="D66" s="50" t="s">
        <v>18</v>
      </c>
      <c r="E66" s="49">
        <v>119.4</v>
      </c>
      <c r="F66" s="49" t="s">
        <v>19</v>
      </c>
      <c r="G66" s="12">
        <f>E66*100/10000</f>
        <v>1.194</v>
      </c>
      <c r="H66" s="49"/>
      <c r="I66" s="12"/>
      <c r="J66" s="49">
        <v>238.8</v>
      </c>
      <c r="K66" s="12">
        <f>J66*100/10000</f>
        <v>2.388</v>
      </c>
      <c r="L66" s="49"/>
      <c r="M66" s="12"/>
      <c r="N66" s="49"/>
      <c r="O66" s="12"/>
    </row>
    <row r="67" s="31" customFormat="1" ht="21" customHeight="1" spans="1:15">
      <c r="A67" s="13">
        <v>62</v>
      </c>
      <c r="B67" s="12" t="s">
        <v>99</v>
      </c>
      <c r="C67" s="12" t="s">
        <v>100</v>
      </c>
      <c r="D67" s="12" t="s">
        <v>18</v>
      </c>
      <c r="E67" s="12">
        <v>247.6</v>
      </c>
      <c r="F67" s="12" t="s">
        <v>19</v>
      </c>
      <c r="G67" s="12">
        <f>E67*100/10000</f>
        <v>2.476</v>
      </c>
      <c r="H67" s="12"/>
      <c r="I67" s="12"/>
      <c r="J67" s="12"/>
      <c r="K67" s="12"/>
      <c r="L67" s="12"/>
      <c r="M67" s="12"/>
      <c r="N67" s="15"/>
      <c r="O67" s="12"/>
    </row>
    <row r="68" s="31" customFormat="1" ht="21" customHeight="1" spans="1:15">
      <c r="A68" s="13">
        <v>63</v>
      </c>
      <c r="B68" s="12" t="s">
        <v>99</v>
      </c>
      <c r="C68" s="12" t="s">
        <v>101</v>
      </c>
      <c r="D68" s="12" t="s">
        <v>81</v>
      </c>
      <c r="E68" s="12">
        <v>228.9</v>
      </c>
      <c r="F68" s="12" t="s">
        <v>19</v>
      </c>
      <c r="G68" s="12">
        <f>E68*110/10000</f>
        <v>2.5179</v>
      </c>
      <c r="H68" s="12"/>
      <c r="I68" s="12"/>
      <c r="J68" s="12">
        <v>140.5</v>
      </c>
      <c r="K68" s="12">
        <f>J68*110/10000</f>
        <v>1.5455</v>
      </c>
      <c r="L68" s="12"/>
      <c r="M68" s="12"/>
      <c r="N68" s="15"/>
      <c r="O68" s="12"/>
    </row>
    <row r="69" s="31" customFormat="1" ht="21" customHeight="1" spans="1:15">
      <c r="A69" s="13">
        <v>64</v>
      </c>
      <c r="B69" s="12" t="s">
        <v>99</v>
      </c>
      <c r="C69" s="12" t="s">
        <v>102</v>
      </c>
      <c r="D69" s="15" t="s">
        <v>81</v>
      </c>
      <c r="E69" s="15">
        <v>227.9</v>
      </c>
      <c r="F69" s="15" t="s">
        <v>19</v>
      </c>
      <c r="G69" s="12">
        <f>E69*110/10000</f>
        <v>2.5069</v>
      </c>
      <c r="H69" s="15"/>
      <c r="I69" s="12"/>
      <c r="J69" s="15"/>
      <c r="K69" s="12"/>
      <c r="L69" s="15"/>
      <c r="M69" s="12"/>
      <c r="N69" s="15"/>
      <c r="O69" s="12"/>
    </row>
    <row r="70" s="31" customFormat="1" ht="21" customHeight="1" spans="1:15">
      <c r="A70" s="13">
        <v>65</v>
      </c>
      <c r="B70" s="12" t="s">
        <v>103</v>
      </c>
      <c r="C70" s="12" t="s">
        <v>104</v>
      </c>
      <c r="D70" s="55" t="s">
        <v>18</v>
      </c>
      <c r="E70" s="12"/>
      <c r="F70" s="12"/>
      <c r="G70" s="12"/>
      <c r="H70" s="12">
        <v>136</v>
      </c>
      <c r="I70" s="12">
        <f>H70*100/10000</f>
        <v>1.36</v>
      </c>
      <c r="J70" s="12"/>
      <c r="K70" s="12"/>
      <c r="L70" s="12"/>
      <c r="M70" s="12"/>
      <c r="N70" s="15"/>
      <c r="O70" s="12"/>
    </row>
    <row r="71" s="31" customFormat="1" ht="21" customHeight="1" spans="1:15">
      <c r="A71" s="13">
        <v>66</v>
      </c>
      <c r="B71" s="12" t="s">
        <v>103</v>
      </c>
      <c r="C71" s="12" t="s">
        <v>105</v>
      </c>
      <c r="D71" s="55" t="s">
        <v>18</v>
      </c>
      <c r="E71" s="12"/>
      <c r="F71" s="12"/>
      <c r="G71" s="12"/>
      <c r="H71" s="12">
        <v>69.6</v>
      </c>
      <c r="I71" s="12">
        <f>H71*100/10000</f>
        <v>0.696</v>
      </c>
      <c r="J71" s="12"/>
      <c r="K71" s="12"/>
      <c r="L71" s="12"/>
      <c r="M71" s="12"/>
      <c r="N71" s="15"/>
      <c r="O71" s="12"/>
    </row>
    <row r="72" s="31" customFormat="1" ht="21" customHeight="1" spans="1:15">
      <c r="A72" s="13">
        <v>67</v>
      </c>
      <c r="B72" s="12" t="s">
        <v>103</v>
      </c>
      <c r="C72" s="12" t="s">
        <v>106</v>
      </c>
      <c r="D72" s="55" t="s">
        <v>18</v>
      </c>
      <c r="E72" s="12"/>
      <c r="F72" s="12"/>
      <c r="G72" s="12"/>
      <c r="H72" s="12">
        <v>70.6</v>
      </c>
      <c r="I72" s="12">
        <f>H72*100/10000</f>
        <v>0.706</v>
      </c>
      <c r="J72" s="12"/>
      <c r="K72" s="12"/>
      <c r="L72" s="12"/>
      <c r="M72" s="12"/>
      <c r="N72" s="15"/>
      <c r="O72" s="12"/>
    </row>
    <row r="73" s="31" customFormat="1" ht="21" customHeight="1" spans="1:15">
      <c r="A73" s="13">
        <v>68</v>
      </c>
      <c r="B73" s="12" t="s">
        <v>103</v>
      </c>
      <c r="C73" s="12" t="s">
        <v>107</v>
      </c>
      <c r="D73" s="16" t="s">
        <v>18</v>
      </c>
      <c r="E73" s="12"/>
      <c r="F73" s="12"/>
      <c r="G73" s="12"/>
      <c r="H73" s="12">
        <v>67.2</v>
      </c>
      <c r="I73" s="12">
        <f>H73*100/10000</f>
        <v>0.672</v>
      </c>
      <c r="J73" s="12"/>
      <c r="K73" s="12"/>
      <c r="L73" s="12"/>
      <c r="M73" s="12"/>
      <c r="N73" s="15"/>
      <c r="O73" s="12"/>
    </row>
    <row r="74" s="31" customFormat="1" ht="21" customHeight="1" spans="1:15">
      <c r="A74" s="13">
        <v>69</v>
      </c>
      <c r="B74" s="12" t="s">
        <v>103</v>
      </c>
      <c r="C74" s="12" t="s">
        <v>108</v>
      </c>
      <c r="D74" s="16" t="s">
        <v>18</v>
      </c>
      <c r="E74" s="12">
        <v>204.5</v>
      </c>
      <c r="F74" s="12" t="s">
        <v>19</v>
      </c>
      <c r="G74" s="12">
        <f>E74*100/10000</f>
        <v>2.045</v>
      </c>
      <c r="H74" s="12">
        <v>117</v>
      </c>
      <c r="I74" s="12">
        <f>H74*100/10000</f>
        <v>1.17</v>
      </c>
      <c r="J74" s="12"/>
      <c r="K74" s="12"/>
      <c r="L74" s="12"/>
      <c r="M74" s="12"/>
      <c r="N74" s="15"/>
      <c r="O74" s="12"/>
    </row>
    <row r="75" s="31" customFormat="1" ht="21" customHeight="1" spans="1:15">
      <c r="A75" s="13">
        <v>70</v>
      </c>
      <c r="B75" s="12" t="s">
        <v>103</v>
      </c>
      <c r="C75" s="12" t="s">
        <v>109</v>
      </c>
      <c r="D75" s="55" t="s">
        <v>18</v>
      </c>
      <c r="E75" s="12">
        <v>254.8</v>
      </c>
      <c r="F75" s="12" t="s">
        <v>19</v>
      </c>
      <c r="G75" s="12">
        <f>E75*100/10000</f>
        <v>2.548</v>
      </c>
      <c r="H75" s="12"/>
      <c r="I75" s="12"/>
      <c r="J75" s="12"/>
      <c r="K75" s="12"/>
      <c r="L75" s="12"/>
      <c r="M75" s="12"/>
      <c r="N75" s="15"/>
      <c r="O75" s="12"/>
    </row>
    <row r="76" s="31" customFormat="1" ht="21" customHeight="1" spans="1:15">
      <c r="A76" s="13">
        <v>71</v>
      </c>
      <c r="B76" s="12" t="s">
        <v>103</v>
      </c>
      <c r="C76" s="12" t="s">
        <v>110</v>
      </c>
      <c r="D76" s="55" t="s">
        <v>18</v>
      </c>
      <c r="E76" s="12">
        <v>431.1</v>
      </c>
      <c r="F76" s="12" t="s">
        <v>19</v>
      </c>
      <c r="G76" s="12">
        <f>E76*100/10000</f>
        <v>4.311</v>
      </c>
      <c r="H76" s="12"/>
      <c r="I76" s="12"/>
      <c r="J76" s="12"/>
      <c r="K76" s="12"/>
      <c r="L76" s="12"/>
      <c r="M76" s="12"/>
      <c r="N76" s="15"/>
      <c r="O76" s="12"/>
    </row>
    <row r="77" s="31" customFormat="1" ht="21" customHeight="1" spans="1:15">
      <c r="A77" s="13">
        <v>72</v>
      </c>
      <c r="B77" s="12" t="s">
        <v>111</v>
      </c>
      <c r="C77" s="12" t="s">
        <v>112</v>
      </c>
      <c r="D77" s="12" t="s">
        <v>81</v>
      </c>
      <c r="E77" s="12">
        <v>297.4</v>
      </c>
      <c r="F77" s="12" t="s">
        <v>113</v>
      </c>
      <c r="G77" s="12">
        <f>E77*110/10000</f>
        <v>3.2714</v>
      </c>
      <c r="H77" s="12">
        <v>427.2</v>
      </c>
      <c r="I77" s="12">
        <f>H77*110/10000</f>
        <v>4.6992</v>
      </c>
      <c r="J77" s="12"/>
      <c r="K77" s="12"/>
      <c r="L77" s="12"/>
      <c r="M77" s="12"/>
      <c r="N77" s="15">
        <v>68.5</v>
      </c>
      <c r="O77" s="12">
        <f>N77*110/10000</f>
        <v>0.7535</v>
      </c>
    </row>
    <row r="78" s="31" customFormat="1" ht="21" customHeight="1" spans="1:15">
      <c r="A78" s="13">
        <v>73</v>
      </c>
      <c r="B78" s="12" t="s">
        <v>111</v>
      </c>
      <c r="C78" s="12" t="s">
        <v>114</v>
      </c>
      <c r="D78" s="12" t="s">
        <v>18</v>
      </c>
      <c r="E78" s="12"/>
      <c r="F78" s="12"/>
      <c r="G78" s="12"/>
      <c r="H78" s="12">
        <v>150.6</v>
      </c>
      <c r="I78" s="12">
        <f>H78*100/10000</f>
        <v>1.506</v>
      </c>
      <c r="J78" s="12"/>
      <c r="K78" s="12"/>
      <c r="L78" s="12"/>
      <c r="M78" s="12"/>
      <c r="N78" s="15">
        <v>50</v>
      </c>
      <c r="O78" s="12">
        <f>N78*100/10000</f>
        <v>0.5</v>
      </c>
    </row>
    <row r="79" s="31" customFormat="1" ht="21" customHeight="1" spans="1:15">
      <c r="A79" s="13">
        <v>74</v>
      </c>
      <c r="B79" s="12" t="s">
        <v>111</v>
      </c>
      <c r="C79" s="12" t="s">
        <v>115</v>
      </c>
      <c r="D79" s="12" t="s">
        <v>18</v>
      </c>
      <c r="E79" s="15"/>
      <c r="F79" s="12"/>
      <c r="G79" s="12"/>
      <c r="H79" s="15">
        <v>99.2</v>
      </c>
      <c r="I79" s="12">
        <f>H79*100/10000</f>
        <v>0.992</v>
      </c>
      <c r="J79" s="15"/>
      <c r="K79" s="12"/>
      <c r="L79" s="15"/>
      <c r="M79" s="12"/>
      <c r="N79" s="15">
        <v>49.6</v>
      </c>
      <c r="O79" s="12">
        <f>N79*100/10000</f>
        <v>0.496</v>
      </c>
    </row>
    <row r="80" s="31" customFormat="1" ht="21" customHeight="1" spans="1:15">
      <c r="A80" s="13">
        <v>75</v>
      </c>
      <c r="B80" s="12" t="s">
        <v>111</v>
      </c>
      <c r="C80" s="12" t="s">
        <v>116</v>
      </c>
      <c r="D80" s="12" t="s">
        <v>22</v>
      </c>
      <c r="E80" s="15">
        <v>234.5</v>
      </c>
      <c r="F80" s="12" t="s">
        <v>113</v>
      </c>
      <c r="G80" s="12">
        <f>E80*110/10000</f>
        <v>2.5795</v>
      </c>
      <c r="H80" s="15">
        <v>336.8</v>
      </c>
      <c r="I80" s="12">
        <f>H80*110/10000</f>
        <v>3.7048</v>
      </c>
      <c r="J80" s="15"/>
      <c r="K80" s="12"/>
      <c r="L80" s="15"/>
      <c r="M80" s="12"/>
      <c r="N80" s="15">
        <v>79.8</v>
      </c>
      <c r="O80" s="12">
        <f>N80*110/10000</f>
        <v>0.8778</v>
      </c>
    </row>
    <row r="81" s="31" customFormat="1" ht="21" customHeight="1" spans="1:15">
      <c r="A81" s="13">
        <v>76</v>
      </c>
      <c r="B81" s="12" t="s">
        <v>111</v>
      </c>
      <c r="C81" s="12" t="s">
        <v>117</v>
      </c>
      <c r="D81" s="12" t="s">
        <v>81</v>
      </c>
      <c r="E81" s="15">
        <v>127.6</v>
      </c>
      <c r="F81" s="12" t="s">
        <v>118</v>
      </c>
      <c r="G81" s="12">
        <f>E81*110/10000</f>
        <v>1.4036</v>
      </c>
      <c r="H81" s="15"/>
      <c r="I81" s="12"/>
      <c r="J81" s="15">
        <v>64.1</v>
      </c>
      <c r="K81" s="12">
        <f>J81*110/10000</f>
        <v>0.7051</v>
      </c>
      <c r="L81" s="15"/>
      <c r="M81" s="12"/>
      <c r="N81" s="15"/>
      <c r="O81" s="12"/>
    </row>
    <row r="82" s="31" customFormat="1" ht="21" customHeight="1" spans="1:15">
      <c r="A82" s="13">
        <v>77</v>
      </c>
      <c r="B82" s="12" t="s">
        <v>111</v>
      </c>
      <c r="C82" s="12" t="s">
        <v>119</v>
      </c>
      <c r="D82" s="12" t="s">
        <v>18</v>
      </c>
      <c r="E82" s="15"/>
      <c r="F82" s="12" t="s">
        <v>113</v>
      </c>
      <c r="G82" s="12"/>
      <c r="H82" s="15">
        <v>71.2</v>
      </c>
      <c r="I82" s="12">
        <f>H82*100/10000</f>
        <v>0.712</v>
      </c>
      <c r="J82" s="15"/>
      <c r="K82" s="12"/>
      <c r="L82" s="15"/>
      <c r="M82" s="12"/>
      <c r="N82" s="15">
        <v>72.5</v>
      </c>
      <c r="O82" s="12">
        <f>N82*100/10000</f>
        <v>0.725</v>
      </c>
    </row>
    <row r="83" s="31" customFormat="1" ht="21" customHeight="1" spans="1:15">
      <c r="A83" s="57" t="s">
        <v>120</v>
      </c>
      <c r="B83" s="49"/>
      <c r="C83" s="12"/>
      <c r="D83" s="12"/>
      <c r="E83" s="15">
        <f>SUM(E6:E82)</f>
        <v>13096.8</v>
      </c>
      <c r="F83" s="12"/>
      <c r="G83" s="12">
        <f t="shared" ref="G83:O83" si="2">SUM(G6:G82)</f>
        <v>139.6623</v>
      </c>
      <c r="H83" s="15">
        <f t="shared" si="2"/>
        <v>8114.8</v>
      </c>
      <c r="I83" s="12">
        <f t="shared" si="2"/>
        <v>83.6208</v>
      </c>
      <c r="J83" s="15">
        <f t="shared" si="2"/>
        <v>1759.8</v>
      </c>
      <c r="K83" s="12">
        <f t="shared" si="2"/>
        <v>18.3912</v>
      </c>
      <c r="L83" s="15">
        <f t="shared" si="2"/>
        <v>560</v>
      </c>
      <c r="M83" s="12">
        <f t="shared" si="2"/>
        <v>5.6</v>
      </c>
      <c r="N83" s="15">
        <f t="shared" si="2"/>
        <v>1692.9</v>
      </c>
      <c r="O83" s="15">
        <f t="shared" si="2"/>
        <v>17.6613</v>
      </c>
    </row>
    <row r="84" ht="53" customHeight="1" spans="1:15">
      <c r="A84" s="58" t="s">
        <v>121</v>
      </c>
      <c r="B84" s="58"/>
      <c r="C84" s="58"/>
      <c r="D84" s="58"/>
      <c r="E84" s="58"/>
      <c r="F84" s="58"/>
      <c r="G84" s="59"/>
      <c r="H84" s="60"/>
      <c r="I84" s="59"/>
      <c r="J84" s="60"/>
      <c r="K84" s="59"/>
      <c r="L84" s="58"/>
      <c r="M84" s="59"/>
      <c r="N84" s="60"/>
      <c r="O84" s="59"/>
    </row>
  </sheetData>
  <mergeCells count="14">
    <mergeCell ref="A1:C1"/>
    <mergeCell ref="A2:M2"/>
    <mergeCell ref="A3:M3"/>
    <mergeCell ref="E4:G4"/>
    <mergeCell ref="H4:I4"/>
    <mergeCell ref="J4:K4"/>
    <mergeCell ref="L4:M4"/>
    <mergeCell ref="N4:O4"/>
    <mergeCell ref="A83:B83"/>
    <mergeCell ref="A84:O84"/>
    <mergeCell ref="A4:A5"/>
    <mergeCell ref="B4:B5"/>
    <mergeCell ref="C4:C5"/>
    <mergeCell ref="D4:D5"/>
  </mergeCells>
  <pageMargins left="0.700694444444445" right="0.393055555555556" top="0.751388888888889" bottom="0.751388888888889" header="0.298611111111111" footer="0.298611111111111"/>
  <pageSetup paperSize="9" orientation="landscape" horizontalDpi="600"/>
  <headerFooter/>
  <ignoredErrors>
    <ignoredError sqref="I39 I20 G58:G59 G29 G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workbookViewId="0">
      <selection activeCell="A2" sqref="A2:L2"/>
    </sheetView>
  </sheetViews>
  <sheetFormatPr defaultColWidth="9" defaultRowHeight="13.5"/>
  <cols>
    <col min="1" max="1" width="3.89166666666667" customWidth="1"/>
    <col min="2" max="2" width="5" customWidth="1"/>
    <col min="3" max="3" width="25.775" customWidth="1"/>
    <col min="4" max="4" width="4.225" customWidth="1"/>
    <col min="5" max="5" width="7.89166666666667" customWidth="1"/>
    <col min="6" max="6" width="23.1083333333333" customWidth="1"/>
    <col min="7" max="7" width="14.5583333333333" customWidth="1"/>
    <col min="8" max="8" width="8.55833333333333" style="2" customWidth="1"/>
    <col min="9" max="9" width="8.55833333333333" customWidth="1"/>
    <col min="10" max="10" width="17.3333333333333" customWidth="1"/>
    <col min="11" max="11" width="10.225" customWidth="1"/>
    <col min="12" max="12" width="7.775" style="3" customWidth="1"/>
  </cols>
  <sheetData>
    <row r="1" spans="1:11">
      <c r="A1" s="4" t="s">
        <v>122</v>
      </c>
      <c r="B1" s="4"/>
      <c r="C1" s="4"/>
      <c r="D1" s="4"/>
      <c r="E1" s="5"/>
      <c r="F1" s="5"/>
      <c r="G1" s="5"/>
      <c r="H1" s="6"/>
      <c r="I1" s="5"/>
      <c r="J1" s="5"/>
      <c r="K1" s="5"/>
    </row>
    <row r="2" ht="23" customHeight="1" spans="1:12">
      <c r="A2" s="7" t="s">
        <v>123</v>
      </c>
      <c r="B2" s="7"/>
      <c r="C2" s="7"/>
      <c r="D2" s="7"/>
      <c r="E2" s="7"/>
      <c r="F2" s="7"/>
      <c r="G2" s="7"/>
      <c r="H2" s="8"/>
      <c r="I2" s="7"/>
      <c r="J2" s="7"/>
      <c r="K2" s="7"/>
      <c r="L2" s="28"/>
    </row>
    <row r="3" ht="22" customHeight="1" spans="1:12">
      <c r="A3" s="9" t="s">
        <v>124</v>
      </c>
      <c r="B3" s="9"/>
      <c r="C3" s="9"/>
      <c r="D3" s="9"/>
      <c r="E3" s="9"/>
      <c r="F3" s="9"/>
      <c r="G3" s="9"/>
      <c r="H3" s="10"/>
      <c r="I3" s="9"/>
      <c r="J3" s="9"/>
      <c r="K3" s="9"/>
      <c r="L3" s="29"/>
    </row>
    <row r="4" ht="18" customHeight="1" spans="1:12">
      <c r="A4" s="11" t="s">
        <v>3</v>
      </c>
      <c r="B4" s="11" t="s">
        <v>4</v>
      </c>
      <c r="C4" s="11" t="s">
        <v>125</v>
      </c>
      <c r="D4" s="11" t="s">
        <v>126</v>
      </c>
      <c r="E4" s="11" t="s">
        <v>127</v>
      </c>
      <c r="F4" s="11"/>
      <c r="G4" s="11"/>
      <c r="H4" s="12"/>
      <c r="I4" s="11" t="s">
        <v>128</v>
      </c>
      <c r="J4" s="11"/>
      <c r="K4" s="11"/>
      <c r="L4" s="12"/>
    </row>
    <row r="5" ht="13" customHeight="1" spans="1:12">
      <c r="A5" s="11"/>
      <c r="B5" s="11"/>
      <c r="C5" s="11"/>
      <c r="D5" s="11"/>
      <c r="E5" s="11" t="s">
        <v>12</v>
      </c>
      <c r="F5" s="11" t="s">
        <v>129</v>
      </c>
      <c r="G5" s="11" t="s">
        <v>13</v>
      </c>
      <c r="H5" s="12" t="s">
        <v>14</v>
      </c>
      <c r="I5" s="11" t="s">
        <v>15</v>
      </c>
      <c r="J5" s="11" t="s">
        <v>129</v>
      </c>
      <c r="K5" s="11" t="s">
        <v>13</v>
      </c>
      <c r="L5" s="12" t="s">
        <v>14</v>
      </c>
    </row>
    <row r="6" ht="13" customHeight="1" spans="1:12">
      <c r="A6" s="11"/>
      <c r="B6" s="11"/>
      <c r="C6" s="11"/>
      <c r="D6" s="11"/>
      <c r="E6" s="11"/>
      <c r="F6" s="11"/>
      <c r="G6" s="11"/>
      <c r="H6" s="12"/>
      <c r="I6" s="11"/>
      <c r="J6" s="11"/>
      <c r="K6" s="11"/>
      <c r="L6" s="12"/>
    </row>
    <row r="7" ht="18" customHeight="1" spans="1:12">
      <c r="A7" s="12">
        <v>1</v>
      </c>
      <c r="B7" s="12" t="s">
        <v>16</v>
      </c>
      <c r="C7" s="13" t="s">
        <v>21</v>
      </c>
      <c r="D7" s="14" t="s">
        <v>22</v>
      </c>
      <c r="E7" s="14">
        <v>68.7</v>
      </c>
      <c r="F7" s="14" t="s">
        <v>130</v>
      </c>
      <c r="G7" s="14" t="s">
        <v>131</v>
      </c>
      <c r="H7" s="14">
        <f>E7*440/10000</f>
        <v>3.0228</v>
      </c>
      <c r="I7" s="14"/>
      <c r="J7" s="14"/>
      <c r="K7" s="14"/>
      <c r="L7" s="14"/>
    </row>
    <row r="8" ht="18" customHeight="1" spans="1:12">
      <c r="A8" s="12">
        <v>2</v>
      </c>
      <c r="B8" s="12" t="s">
        <v>16</v>
      </c>
      <c r="C8" s="13" t="s">
        <v>28</v>
      </c>
      <c r="D8" s="14" t="s">
        <v>18</v>
      </c>
      <c r="E8" s="14">
        <v>36.2</v>
      </c>
      <c r="F8" s="14" t="s">
        <v>132</v>
      </c>
      <c r="G8" s="14" t="s">
        <v>133</v>
      </c>
      <c r="H8" s="14">
        <f t="shared" ref="H8:H49" si="0">E8*400/10000</f>
        <v>1.448</v>
      </c>
      <c r="I8" s="14"/>
      <c r="J8" s="14"/>
      <c r="K8" s="14"/>
      <c r="L8" s="14"/>
    </row>
    <row r="9" ht="18" customHeight="1" spans="1:12">
      <c r="A9" s="12">
        <v>3</v>
      </c>
      <c r="B9" s="12" t="s">
        <v>16</v>
      </c>
      <c r="C9" s="13" t="s">
        <v>31</v>
      </c>
      <c r="D9" s="14" t="s">
        <v>18</v>
      </c>
      <c r="E9" s="14">
        <v>43.5</v>
      </c>
      <c r="F9" s="14" t="s">
        <v>134</v>
      </c>
      <c r="G9" s="14" t="s">
        <v>135</v>
      </c>
      <c r="H9" s="14">
        <f t="shared" si="0"/>
        <v>1.74</v>
      </c>
      <c r="I9" s="14"/>
      <c r="J9" s="14"/>
      <c r="K9" s="14"/>
      <c r="L9" s="14"/>
    </row>
    <row r="10" ht="18" customHeight="1" spans="1:12">
      <c r="A10" s="12">
        <v>4</v>
      </c>
      <c r="B10" s="12" t="s">
        <v>16</v>
      </c>
      <c r="C10" s="13" t="s">
        <v>20</v>
      </c>
      <c r="D10" s="14" t="s">
        <v>18</v>
      </c>
      <c r="E10" s="14"/>
      <c r="F10" s="14"/>
      <c r="G10" s="14"/>
      <c r="H10" s="14"/>
      <c r="I10" s="14">
        <v>36.9</v>
      </c>
      <c r="J10" s="14" t="s">
        <v>136</v>
      </c>
      <c r="K10" s="14" t="s">
        <v>135</v>
      </c>
      <c r="L10" s="14">
        <f>I10*100/10000</f>
        <v>0.369</v>
      </c>
    </row>
    <row r="11" ht="18" customHeight="1" spans="1:12">
      <c r="A11" s="12">
        <v>5</v>
      </c>
      <c r="B11" s="15" t="s">
        <v>32</v>
      </c>
      <c r="C11" s="12" t="s">
        <v>137</v>
      </c>
      <c r="D11" s="12" t="s">
        <v>18</v>
      </c>
      <c r="E11" s="12">
        <v>31.5</v>
      </c>
      <c r="F11" s="12" t="s">
        <v>138</v>
      </c>
      <c r="G11" s="16" t="s">
        <v>19</v>
      </c>
      <c r="H11" s="14">
        <f t="shared" si="0"/>
        <v>1.26</v>
      </c>
      <c r="I11" s="15"/>
      <c r="J11" s="15"/>
      <c r="K11" s="15"/>
      <c r="L11" s="14"/>
    </row>
    <row r="12" ht="18" customHeight="1" spans="1:12">
      <c r="A12" s="12">
        <v>6</v>
      </c>
      <c r="B12" s="15" t="s">
        <v>32</v>
      </c>
      <c r="C12" s="12" t="s">
        <v>139</v>
      </c>
      <c r="D12" s="12" t="s">
        <v>18</v>
      </c>
      <c r="E12" s="12">
        <v>32</v>
      </c>
      <c r="F12" s="12" t="s">
        <v>140</v>
      </c>
      <c r="G12" s="17" t="s">
        <v>19</v>
      </c>
      <c r="H12" s="14">
        <f t="shared" si="0"/>
        <v>1.28</v>
      </c>
      <c r="I12" s="15"/>
      <c r="J12" s="15"/>
      <c r="K12" s="15"/>
      <c r="L12" s="14"/>
    </row>
    <row r="13" ht="18" customHeight="1" spans="1:12">
      <c r="A13" s="12">
        <v>7</v>
      </c>
      <c r="B13" s="12" t="s">
        <v>42</v>
      </c>
      <c r="C13" s="12" t="s">
        <v>141</v>
      </c>
      <c r="D13" s="12" t="s">
        <v>18</v>
      </c>
      <c r="E13" s="12">
        <v>53</v>
      </c>
      <c r="F13" s="12" t="s">
        <v>142</v>
      </c>
      <c r="G13" s="12" t="s">
        <v>143</v>
      </c>
      <c r="H13" s="14">
        <f t="shared" si="0"/>
        <v>2.12</v>
      </c>
      <c r="I13" s="12"/>
      <c r="J13" s="12"/>
      <c r="K13" s="12"/>
      <c r="L13" s="14"/>
    </row>
    <row r="14" ht="18" customHeight="1" spans="1:12">
      <c r="A14" s="12">
        <v>8</v>
      </c>
      <c r="B14" s="12" t="s">
        <v>42</v>
      </c>
      <c r="C14" s="12" t="s">
        <v>144</v>
      </c>
      <c r="D14" s="12" t="s">
        <v>18</v>
      </c>
      <c r="E14" s="12"/>
      <c r="F14" s="12"/>
      <c r="G14" s="12"/>
      <c r="H14" s="14"/>
      <c r="I14" s="12">
        <v>31</v>
      </c>
      <c r="J14" s="12" t="s">
        <v>145</v>
      </c>
      <c r="K14" s="12" t="s">
        <v>19</v>
      </c>
      <c r="L14" s="14">
        <f>I14*100/10000</f>
        <v>0.31</v>
      </c>
    </row>
    <row r="15" ht="18" customHeight="1" spans="1:12">
      <c r="A15" s="12">
        <v>9</v>
      </c>
      <c r="B15" s="12" t="s">
        <v>42</v>
      </c>
      <c r="C15" s="12" t="s">
        <v>45</v>
      </c>
      <c r="D15" s="12" t="s">
        <v>18</v>
      </c>
      <c r="E15" s="12">
        <v>32.5</v>
      </c>
      <c r="F15" s="12" t="s">
        <v>146</v>
      </c>
      <c r="G15" s="12" t="s">
        <v>19</v>
      </c>
      <c r="H15" s="14">
        <f t="shared" si="0"/>
        <v>1.3</v>
      </c>
      <c r="I15" s="12">
        <v>90</v>
      </c>
      <c r="J15" s="12" t="s">
        <v>147</v>
      </c>
      <c r="K15" s="12" t="s">
        <v>19</v>
      </c>
      <c r="L15" s="14">
        <f>I15*100/10000</f>
        <v>0.9</v>
      </c>
    </row>
    <row r="16" ht="18" customHeight="1" spans="1:12">
      <c r="A16" s="12">
        <v>10</v>
      </c>
      <c r="B16" s="12" t="s">
        <v>53</v>
      </c>
      <c r="C16" s="12" t="s">
        <v>59</v>
      </c>
      <c r="D16" s="12" t="s">
        <v>18</v>
      </c>
      <c r="E16" s="12">
        <v>46.5</v>
      </c>
      <c r="F16" s="12" t="s">
        <v>148</v>
      </c>
      <c r="G16" s="12" t="s">
        <v>19</v>
      </c>
      <c r="H16" s="14">
        <f t="shared" si="0"/>
        <v>1.86</v>
      </c>
      <c r="I16" s="12"/>
      <c r="J16" s="12"/>
      <c r="K16" s="12"/>
      <c r="L16" s="14"/>
    </row>
    <row r="17" ht="18" customHeight="1" spans="1:12">
      <c r="A17" s="12">
        <v>11</v>
      </c>
      <c r="B17" s="12" t="s">
        <v>53</v>
      </c>
      <c r="C17" s="12" t="s">
        <v>149</v>
      </c>
      <c r="D17" s="12" t="s">
        <v>18</v>
      </c>
      <c r="E17" s="12">
        <v>30.2</v>
      </c>
      <c r="F17" s="12" t="s">
        <v>150</v>
      </c>
      <c r="G17" s="12" t="s">
        <v>151</v>
      </c>
      <c r="H17" s="14">
        <f t="shared" si="0"/>
        <v>1.208</v>
      </c>
      <c r="I17" s="12"/>
      <c r="J17" s="12"/>
      <c r="K17" s="12"/>
      <c r="L17" s="14"/>
    </row>
    <row r="18" ht="18" customHeight="1" spans="1:12">
      <c r="A18" s="12">
        <v>12</v>
      </c>
      <c r="B18" s="12" t="s">
        <v>60</v>
      </c>
      <c r="C18" s="12" t="s">
        <v>62</v>
      </c>
      <c r="D18" s="12" t="s">
        <v>18</v>
      </c>
      <c r="E18" s="12">
        <v>102.8</v>
      </c>
      <c r="F18" s="12" t="s">
        <v>152</v>
      </c>
      <c r="G18" s="12" t="s">
        <v>19</v>
      </c>
      <c r="H18" s="14">
        <f t="shared" si="0"/>
        <v>4.112</v>
      </c>
      <c r="I18" s="12"/>
      <c r="J18" s="12"/>
      <c r="K18" s="12"/>
      <c r="L18" s="14"/>
    </row>
    <row r="19" ht="28" customHeight="1" spans="1:12">
      <c r="A19" s="12">
        <v>13</v>
      </c>
      <c r="B19" s="12" t="s">
        <v>60</v>
      </c>
      <c r="C19" s="12" t="s">
        <v>153</v>
      </c>
      <c r="D19" s="12" t="s">
        <v>18</v>
      </c>
      <c r="E19" s="12">
        <v>30.8</v>
      </c>
      <c r="F19" s="12" t="s">
        <v>154</v>
      </c>
      <c r="G19" s="12" t="s">
        <v>19</v>
      </c>
      <c r="H19" s="14">
        <f t="shared" si="0"/>
        <v>1.232</v>
      </c>
      <c r="I19" s="12"/>
      <c r="J19" s="12"/>
      <c r="K19" s="12"/>
      <c r="L19" s="14"/>
    </row>
    <row r="20" ht="27" customHeight="1" spans="1:12">
      <c r="A20" s="12">
        <v>14</v>
      </c>
      <c r="B20" s="12" t="s">
        <v>64</v>
      </c>
      <c r="C20" s="12" t="s">
        <v>155</v>
      </c>
      <c r="D20" s="12" t="s">
        <v>18</v>
      </c>
      <c r="E20" s="12">
        <v>30.6</v>
      </c>
      <c r="F20" s="12" t="s">
        <v>156</v>
      </c>
      <c r="G20" s="12" t="s">
        <v>143</v>
      </c>
      <c r="H20" s="14">
        <f t="shared" si="0"/>
        <v>1.224</v>
      </c>
      <c r="I20" s="12"/>
      <c r="J20" s="12"/>
      <c r="K20" s="12"/>
      <c r="L20" s="14"/>
    </row>
    <row r="21" ht="18" customHeight="1" spans="1:12">
      <c r="A21" s="12">
        <v>15</v>
      </c>
      <c r="B21" s="12" t="s">
        <v>70</v>
      </c>
      <c r="C21" s="12" t="s">
        <v>72</v>
      </c>
      <c r="D21" s="12" t="s">
        <v>18</v>
      </c>
      <c r="E21" s="12">
        <v>75</v>
      </c>
      <c r="F21" s="11" t="s">
        <v>157</v>
      </c>
      <c r="G21" s="11" t="s">
        <v>84</v>
      </c>
      <c r="H21" s="14">
        <f t="shared" si="0"/>
        <v>3</v>
      </c>
      <c r="I21" s="11"/>
      <c r="J21" s="11"/>
      <c r="K21" s="11"/>
      <c r="L21" s="14"/>
    </row>
    <row r="22" ht="25" customHeight="1" spans="1:12">
      <c r="A22" s="12">
        <v>16</v>
      </c>
      <c r="B22" s="12" t="s">
        <v>70</v>
      </c>
      <c r="C22" s="12" t="s">
        <v>158</v>
      </c>
      <c r="D22" s="12" t="s">
        <v>18</v>
      </c>
      <c r="E22" s="12">
        <v>39.2</v>
      </c>
      <c r="F22" s="11" t="s">
        <v>159</v>
      </c>
      <c r="G22" s="11" t="s">
        <v>84</v>
      </c>
      <c r="H22" s="14">
        <f t="shared" si="0"/>
        <v>1.568</v>
      </c>
      <c r="I22" s="11"/>
      <c r="J22" s="11"/>
      <c r="K22" s="11"/>
      <c r="L22" s="14"/>
    </row>
    <row r="23" ht="18" customHeight="1" spans="1:12">
      <c r="A23" s="12">
        <v>17</v>
      </c>
      <c r="B23" s="12" t="s">
        <v>73</v>
      </c>
      <c r="C23" s="12" t="s">
        <v>77</v>
      </c>
      <c r="D23" s="12" t="s">
        <v>18</v>
      </c>
      <c r="E23" s="12">
        <v>115</v>
      </c>
      <c r="F23" s="11" t="s">
        <v>160</v>
      </c>
      <c r="G23" s="11" t="s">
        <v>161</v>
      </c>
      <c r="H23" s="14">
        <f t="shared" si="0"/>
        <v>4.6</v>
      </c>
      <c r="I23" s="11"/>
      <c r="J23" s="11"/>
      <c r="K23" s="11"/>
      <c r="L23" s="14"/>
    </row>
    <row r="24" ht="18" customHeight="1" spans="1:12">
      <c r="A24" s="12">
        <v>18</v>
      </c>
      <c r="B24" s="12" t="s">
        <v>79</v>
      </c>
      <c r="C24" s="12" t="s">
        <v>162</v>
      </c>
      <c r="D24" s="12" t="s">
        <v>18</v>
      </c>
      <c r="E24" s="12">
        <v>30.7</v>
      </c>
      <c r="F24" s="11" t="s">
        <v>163</v>
      </c>
      <c r="G24" s="11" t="s">
        <v>19</v>
      </c>
      <c r="H24" s="14">
        <f t="shared" si="0"/>
        <v>1.228</v>
      </c>
      <c r="I24" s="11">
        <v>25.4</v>
      </c>
      <c r="J24" s="11" t="s">
        <v>164</v>
      </c>
      <c r="K24" s="11" t="s">
        <v>19</v>
      </c>
      <c r="L24" s="14">
        <f>I24*100/10000</f>
        <v>0.254</v>
      </c>
    </row>
    <row r="25" ht="18" customHeight="1" spans="1:12">
      <c r="A25" s="12">
        <v>19</v>
      </c>
      <c r="B25" s="18" t="s">
        <v>82</v>
      </c>
      <c r="C25" s="18" t="s">
        <v>83</v>
      </c>
      <c r="D25" s="18" t="s">
        <v>22</v>
      </c>
      <c r="E25" s="18"/>
      <c r="F25" s="11"/>
      <c r="G25" s="11"/>
      <c r="H25" s="14"/>
      <c r="I25" s="11">
        <v>54.9</v>
      </c>
      <c r="J25" s="11" t="s">
        <v>165</v>
      </c>
      <c r="K25" s="11" t="s">
        <v>84</v>
      </c>
      <c r="L25" s="14">
        <f>I25*110/10000</f>
        <v>0.6039</v>
      </c>
    </row>
    <row r="26" ht="18" customHeight="1" spans="1:12">
      <c r="A26" s="12">
        <v>20</v>
      </c>
      <c r="B26" s="12" t="s">
        <v>86</v>
      </c>
      <c r="C26" s="12" t="s">
        <v>166</v>
      </c>
      <c r="D26" s="12" t="s">
        <v>18</v>
      </c>
      <c r="E26" s="12">
        <v>30.2</v>
      </c>
      <c r="F26" s="11" t="s">
        <v>167</v>
      </c>
      <c r="G26" s="11" t="s">
        <v>19</v>
      </c>
      <c r="H26" s="14">
        <f t="shared" si="0"/>
        <v>1.208</v>
      </c>
      <c r="I26" s="11"/>
      <c r="J26" s="11"/>
      <c r="K26" s="11"/>
      <c r="L26" s="14"/>
    </row>
    <row r="27" ht="18" customHeight="1" spans="1:12">
      <c r="A27" s="12">
        <v>21</v>
      </c>
      <c r="B27" s="12" t="s">
        <v>86</v>
      </c>
      <c r="C27" s="12" t="s">
        <v>168</v>
      </c>
      <c r="D27" s="12" t="s">
        <v>18</v>
      </c>
      <c r="E27" s="12">
        <v>61</v>
      </c>
      <c r="F27" s="11" t="s">
        <v>169</v>
      </c>
      <c r="G27" s="11" t="s">
        <v>170</v>
      </c>
      <c r="H27" s="14">
        <f t="shared" si="0"/>
        <v>2.44</v>
      </c>
      <c r="I27" s="11"/>
      <c r="J27" s="11"/>
      <c r="K27" s="11"/>
      <c r="L27" s="14"/>
    </row>
    <row r="28" ht="18" customHeight="1" spans="1:12">
      <c r="A28" s="12">
        <v>22</v>
      </c>
      <c r="B28" s="12" t="s">
        <v>86</v>
      </c>
      <c r="C28" s="12" t="s">
        <v>171</v>
      </c>
      <c r="D28" s="12" t="s">
        <v>18</v>
      </c>
      <c r="E28" s="12">
        <v>38.6</v>
      </c>
      <c r="F28" s="11" t="s">
        <v>172</v>
      </c>
      <c r="G28" s="11" t="s">
        <v>173</v>
      </c>
      <c r="H28" s="14">
        <f t="shared" si="0"/>
        <v>1.544</v>
      </c>
      <c r="I28" s="12"/>
      <c r="J28" s="11"/>
      <c r="K28" s="11"/>
      <c r="L28" s="14"/>
    </row>
    <row r="29" ht="18" customHeight="1" spans="1:12">
      <c r="A29" s="12">
        <v>23</v>
      </c>
      <c r="B29" s="12" t="s">
        <v>86</v>
      </c>
      <c r="C29" s="12" t="s">
        <v>174</v>
      </c>
      <c r="D29" s="12" t="s">
        <v>18</v>
      </c>
      <c r="E29" s="12">
        <v>31.6</v>
      </c>
      <c r="F29" s="11" t="s">
        <v>175</v>
      </c>
      <c r="G29" s="11" t="s">
        <v>176</v>
      </c>
      <c r="H29" s="14">
        <f t="shared" si="0"/>
        <v>1.264</v>
      </c>
      <c r="I29" s="12"/>
      <c r="J29" s="11"/>
      <c r="K29" s="11"/>
      <c r="L29" s="14"/>
    </row>
    <row r="30" ht="18" customHeight="1" spans="1:12">
      <c r="A30" s="12">
        <v>24</v>
      </c>
      <c r="B30" s="12" t="s">
        <v>92</v>
      </c>
      <c r="C30" s="12" t="s">
        <v>94</v>
      </c>
      <c r="D30" s="12" t="s">
        <v>18</v>
      </c>
      <c r="E30" s="12"/>
      <c r="F30" s="11"/>
      <c r="G30" s="11"/>
      <c r="H30" s="14"/>
      <c r="I30" s="11">
        <v>81.9</v>
      </c>
      <c r="J30" s="11" t="s">
        <v>177</v>
      </c>
      <c r="K30" s="11" t="s">
        <v>19</v>
      </c>
      <c r="L30" s="14">
        <f>I30*100/10000</f>
        <v>0.819</v>
      </c>
    </row>
    <row r="31" ht="18" customHeight="1" spans="1:12">
      <c r="A31" s="12">
        <v>25</v>
      </c>
      <c r="B31" s="12" t="s">
        <v>92</v>
      </c>
      <c r="C31" s="12" t="s">
        <v>178</v>
      </c>
      <c r="D31" s="12" t="s">
        <v>18</v>
      </c>
      <c r="E31" s="12"/>
      <c r="F31" s="11"/>
      <c r="G31" s="11"/>
      <c r="H31" s="14"/>
      <c r="I31" s="11">
        <v>31</v>
      </c>
      <c r="J31" s="11" t="s">
        <v>179</v>
      </c>
      <c r="K31" s="11" t="s">
        <v>180</v>
      </c>
      <c r="L31" s="14">
        <f>I31*100/10000</f>
        <v>0.31</v>
      </c>
    </row>
    <row r="32" ht="18" customHeight="1" spans="1:12">
      <c r="A32" s="12">
        <v>26</v>
      </c>
      <c r="B32" s="12" t="s">
        <v>92</v>
      </c>
      <c r="C32" s="12" t="s">
        <v>181</v>
      </c>
      <c r="D32" s="12" t="s">
        <v>18</v>
      </c>
      <c r="E32" s="12">
        <v>61.3</v>
      </c>
      <c r="F32" s="19" t="s">
        <v>182</v>
      </c>
      <c r="G32" s="11" t="s">
        <v>143</v>
      </c>
      <c r="H32" s="14">
        <f t="shared" si="0"/>
        <v>2.452</v>
      </c>
      <c r="I32" s="12"/>
      <c r="J32" s="12"/>
      <c r="K32" s="12"/>
      <c r="L32" s="14"/>
    </row>
    <row r="33" ht="18" customHeight="1" spans="1:12">
      <c r="A33" s="12">
        <v>27</v>
      </c>
      <c r="B33" s="12" t="s">
        <v>92</v>
      </c>
      <c r="C33" s="12" t="s">
        <v>183</v>
      </c>
      <c r="D33" s="12" t="s">
        <v>18</v>
      </c>
      <c r="E33" s="12">
        <v>45.8</v>
      </c>
      <c r="F33" s="20" t="s">
        <v>184</v>
      </c>
      <c r="G33" s="12" t="s">
        <v>185</v>
      </c>
      <c r="H33" s="14">
        <f t="shared" si="0"/>
        <v>1.832</v>
      </c>
      <c r="I33" s="12"/>
      <c r="J33" s="12"/>
      <c r="K33" s="12"/>
      <c r="L33" s="14"/>
    </row>
    <row r="34" ht="25" customHeight="1" spans="1:12">
      <c r="A34" s="12">
        <v>28</v>
      </c>
      <c r="B34" s="12" t="s">
        <v>99</v>
      </c>
      <c r="C34" s="12" t="s">
        <v>186</v>
      </c>
      <c r="D34" s="12" t="s">
        <v>18</v>
      </c>
      <c r="E34" s="12">
        <v>81.8</v>
      </c>
      <c r="F34" s="11" t="s">
        <v>187</v>
      </c>
      <c r="G34" s="11" t="s">
        <v>188</v>
      </c>
      <c r="H34" s="14">
        <f t="shared" si="0"/>
        <v>3.272</v>
      </c>
      <c r="I34" s="11"/>
      <c r="J34" s="11"/>
      <c r="K34" s="11"/>
      <c r="L34" s="14"/>
    </row>
    <row r="35" ht="18" customHeight="1" spans="1:12">
      <c r="A35" s="12">
        <v>29</v>
      </c>
      <c r="B35" s="12" t="s">
        <v>99</v>
      </c>
      <c r="C35" s="12" t="s">
        <v>189</v>
      </c>
      <c r="D35" s="12" t="s">
        <v>22</v>
      </c>
      <c r="E35" s="12">
        <v>37.7</v>
      </c>
      <c r="F35" s="11" t="s">
        <v>190</v>
      </c>
      <c r="G35" s="11" t="s">
        <v>191</v>
      </c>
      <c r="H35" s="14">
        <f>E35*440/10000</f>
        <v>1.6588</v>
      </c>
      <c r="I35" s="11"/>
      <c r="J35" s="11"/>
      <c r="K35" s="11"/>
      <c r="L35" s="14"/>
    </row>
    <row r="36" ht="18" customHeight="1" spans="1:12">
      <c r="A36" s="12">
        <v>30</v>
      </c>
      <c r="B36" s="12" t="s">
        <v>99</v>
      </c>
      <c r="C36" s="12" t="s">
        <v>192</v>
      </c>
      <c r="D36" s="12" t="s">
        <v>18</v>
      </c>
      <c r="E36" s="12">
        <v>94.5</v>
      </c>
      <c r="F36" s="11" t="s">
        <v>193</v>
      </c>
      <c r="G36" s="11" t="s">
        <v>176</v>
      </c>
      <c r="H36" s="14">
        <f t="shared" ref="H36:H43" si="1">E36*400/10000</f>
        <v>3.78</v>
      </c>
      <c r="I36" s="12"/>
      <c r="J36" s="12"/>
      <c r="K36" s="12"/>
      <c r="L36" s="14"/>
    </row>
    <row r="37" ht="18" customHeight="1" spans="1:12">
      <c r="A37" s="12">
        <v>31</v>
      </c>
      <c r="B37" s="12" t="s">
        <v>103</v>
      </c>
      <c r="C37" s="12" t="s">
        <v>194</v>
      </c>
      <c r="D37" s="12" t="s">
        <v>18</v>
      </c>
      <c r="E37" s="12">
        <v>181.7</v>
      </c>
      <c r="F37" s="20" t="s">
        <v>195</v>
      </c>
      <c r="G37" s="19" t="s">
        <v>19</v>
      </c>
      <c r="H37" s="14">
        <f t="shared" si="1"/>
        <v>7.268</v>
      </c>
      <c r="I37" s="20"/>
      <c r="J37" s="20"/>
      <c r="K37" s="20"/>
      <c r="L37" s="14"/>
    </row>
    <row r="38" ht="18" customHeight="1" spans="1:12">
      <c r="A38" s="12">
        <v>32</v>
      </c>
      <c r="B38" s="12" t="s">
        <v>103</v>
      </c>
      <c r="C38" s="12" t="s">
        <v>196</v>
      </c>
      <c r="D38" s="12" t="s">
        <v>18</v>
      </c>
      <c r="E38" s="12">
        <v>34.4</v>
      </c>
      <c r="F38" s="11" t="s">
        <v>197</v>
      </c>
      <c r="G38" s="11" t="s">
        <v>84</v>
      </c>
      <c r="H38" s="14">
        <f t="shared" si="1"/>
        <v>1.376</v>
      </c>
      <c r="I38" s="11"/>
      <c r="J38" s="11"/>
      <c r="K38" s="11"/>
      <c r="L38" s="14"/>
    </row>
    <row r="39" ht="18" customHeight="1" spans="1:12">
      <c r="A39" s="12">
        <v>33</v>
      </c>
      <c r="B39" s="12" t="s">
        <v>103</v>
      </c>
      <c r="C39" s="12" t="s">
        <v>198</v>
      </c>
      <c r="D39" s="12" t="s">
        <v>18</v>
      </c>
      <c r="E39" s="12">
        <v>87.2</v>
      </c>
      <c r="F39" s="19" t="s">
        <v>199</v>
      </c>
      <c r="G39" s="19" t="s">
        <v>19</v>
      </c>
      <c r="H39" s="14">
        <f t="shared" si="1"/>
        <v>3.488</v>
      </c>
      <c r="I39" s="20"/>
      <c r="J39" s="20"/>
      <c r="K39" s="20"/>
      <c r="L39" s="14"/>
    </row>
    <row r="40" ht="18" customHeight="1" spans="1:12">
      <c r="A40" s="12">
        <v>34</v>
      </c>
      <c r="B40" s="12" t="s">
        <v>103</v>
      </c>
      <c r="C40" s="12" t="s">
        <v>107</v>
      </c>
      <c r="D40" s="12" t="s">
        <v>18</v>
      </c>
      <c r="E40" s="12">
        <v>33.6</v>
      </c>
      <c r="F40" s="11" t="s">
        <v>200</v>
      </c>
      <c r="G40" s="11" t="s">
        <v>19</v>
      </c>
      <c r="H40" s="14">
        <f t="shared" si="1"/>
        <v>1.344</v>
      </c>
      <c r="I40" s="11"/>
      <c r="J40" s="11"/>
      <c r="K40" s="11"/>
      <c r="L40" s="14"/>
    </row>
    <row r="41" ht="18" customHeight="1" spans="1:12">
      <c r="A41" s="12">
        <v>35</v>
      </c>
      <c r="B41" s="12" t="s">
        <v>103</v>
      </c>
      <c r="C41" s="12" t="s">
        <v>201</v>
      </c>
      <c r="D41" s="12" t="s">
        <v>18</v>
      </c>
      <c r="E41" s="12">
        <v>51.2</v>
      </c>
      <c r="F41" s="19" t="s">
        <v>202</v>
      </c>
      <c r="G41" s="19" t="s">
        <v>176</v>
      </c>
      <c r="H41" s="14">
        <f t="shared" si="1"/>
        <v>2.048</v>
      </c>
      <c r="I41" s="20"/>
      <c r="J41" s="20"/>
      <c r="K41" s="20"/>
      <c r="L41" s="14"/>
    </row>
    <row r="42" ht="24" customHeight="1" spans="1:12">
      <c r="A42" s="12">
        <v>36</v>
      </c>
      <c r="B42" s="12" t="s">
        <v>103</v>
      </c>
      <c r="C42" s="12" t="s">
        <v>203</v>
      </c>
      <c r="D42" s="12" t="s">
        <v>18</v>
      </c>
      <c r="E42" s="12">
        <v>31.1</v>
      </c>
      <c r="F42" s="11" t="s">
        <v>204</v>
      </c>
      <c r="G42" s="11" t="s">
        <v>19</v>
      </c>
      <c r="H42" s="14">
        <f t="shared" si="1"/>
        <v>1.244</v>
      </c>
      <c r="I42" s="11"/>
      <c r="J42" s="11"/>
      <c r="K42" s="11"/>
      <c r="L42" s="14"/>
    </row>
    <row r="43" ht="18" customHeight="1" spans="1:12">
      <c r="A43" s="12">
        <v>37</v>
      </c>
      <c r="B43" s="12" t="s">
        <v>103</v>
      </c>
      <c r="C43" s="12" t="s">
        <v>205</v>
      </c>
      <c r="D43" s="12" t="s">
        <v>18</v>
      </c>
      <c r="E43" s="12">
        <v>32</v>
      </c>
      <c r="F43" s="19" t="s">
        <v>206</v>
      </c>
      <c r="G43" s="19" t="s">
        <v>188</v>
      </c>
      <c r="H43" s="14">
        <f t="shared" si="1"/>
        <v>1.28</v>
      </c>
      <c r="I43" s="20"/>
      <c r="J43" s="20"/>
      <c r="K43" s="20"/>
      <c r="L43" s="14"/>
    </row>
    <row r="44" ht="18" customHeight="1" spans="1:12">
      <c r="A44" s="12">
        <v>38</v>
      </c>
      <c r="B44" s="12" t="s">
        <v>103</v>
      </c>
      <c r="C44" s="12" t="s">
        <v>207</v>
      </c>
      <c r="D44" s="12" t="s">
        <v>18</v>
      </c>
      <c r="E44" s="12"/>
      <c r="F44" s="11"/>
      <c r="G44" s="11"/>
      <c r="H44" s="14"/>
      <c r="I44" s="11">
        <v>36.6</v>
      </c>
      <c r="J44" s="11" t="s">
        <v>208</v>
      </c>
      <c r="K44" s="11" t="s">
        <v>19</v>
      </c>
      <c r="L44" s="14">
        <f>I44*100/10000</f>
        <v>0.366</v>
      </c>
    </row>
    <row r="45" ht="18" customHeight="1" spans="1:12">
      <c r="A45" s="12">
        <v>39</v>
      </c>
      <c r="B45" s="12" t="s">
        <v>111</v>
      </c>
      <c r="C45" s="12" t="s">
        <v>117</v>
      </c>
      <c r="D45" s="12" t="s">
        <v>22</v>
      </c>
      <c r="E45" s="12">
        <v>31.6</v>
      </c>
      <c r="F45" s="11" t="s">
        <v>209</v>
      </c>
      <c r="G45" s="11" t="s">
        <v>210</v>
      </c>
      <c r="H45" s="14">
        <f>E45*440/10000</f>
        <v>1.3904</v>
      </c>
      <c r="I45" s="11">
        <v>36.4</v>
      </c>
      <c r="J45" s="11" t="s">
        <v>211</v>
      </c>
      <c r="K45" s="11" t="s">
        <v>210</v>
      </c>
      <c r="L45" s="14">
        <f>I45*110/10000</f>
        <v>0.4004</v>
      </c>
    </row>
    <row r="46" ht="18" customHeight="1" spans="1:12">
      <c r="A46" s="12">
        <v>40</v>
      </c>
      <c r="B46" s="12" t="s">
        <v>111</v>
      </c>
      <c r="C46" s="12" t="s">
        <v>119</v>
      </c>
      <c r="D46" s="12" t="s">
        <v>18</v>
      </c>
      <c r="E46" s="12"/>
      <c r="F46" s="11"/>
      <c r="G46" s="11"/>
      <c r="H46" s="14"/>
      <c r="I46" s="11">
        <v>35.7</v>
      </c>
      <c r="J46" s="11" t="s">
        <v>212</v>
      </c>
      <c r="K46" s="11" t="s">
        <v>19</v>
      </c>
      <c r="L46" s="14">
        <f>I46*100/10000</f>
        <v>0.357</v>
      </c>
    </row>
    <row r="47" s="1" customFormat="1" ht="18" customHeight="1" spans="1:12">
      <c r="A47" s="21" t="s">
        <v>120</v>
      </c>
      <c r="B47" s="22"/>
      <c r="C47" s="23"/>
      <c r="D47" s="23"/>
      <c r="E47" s="11">
        <f>SUM(E7:E46)</f>
        <v>1763.5</v>
      </c>
      <c r="F47" s="11"/>
      <c r="G47" s="11"/>
      <c r="H47" s="11">
        <f>SUM(H7:H46)</f>
        <v>71.092</v>
      </c>
      <c r="I47" s="11">
        <f>SUM(I7:I46)</f>
        <v>459.8</v>
      </c>
      <c r="J47" s="11"/>
      <c r="K47" s="11"/>
      <c r="L47" s="11">
        <f>SUM(L7:L46)</f>
        <v>4.6893</v>
      </c>
    </row>
    <row r="48" s="1" customFormat="1" ht="38" customHeight="1" spans="1:12">
      <c r="A48" s="24" t="s">
        <v>213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30"/>
    </row>
    <row r="49" spans="6:8">
      <c r="F49" s="26"/>
      <c r="G49" s="26"/>
      <c r="H49" s="3"/>
    </row>
    <row r="50" spans="6:8">
      <c r="F50" s="26"/>
      <c r="G50" s="27"/>
      <c r="H50" s="3"/>
    </row>
    <row r="51" spans="6:8">
      <c r="F51" s="26"/>
      <c r="G51" s="27"/>
      <c r="H51" s="3"/>
    </row>
    <row r="52" spans="6:8">
      <c r="F52" s="26"/>
      <c r="G52" s="26"/>
      <c r="H52" s="3"/>
    </row>
  </sheetData>
  <mergeCells count="19">
    <mergeCell ref="A1:D1"/>
    <mergeCell ref="A2:L2"/>
    <mergeCell ref="A3:L3"/>
    <mergeCell ref="E4:H4"/>
    <mergeCell ref="I4:L4"/>
    <mergeCell ref="A47:B47"/>
    <mergeCell ref="A48:L48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</mergeCells>
  <pageMargins left="0.700694444444445" right="0.306944444444444" top="0.751388888888889" bottom="0.751388888888889" header="0.298611111111111" footer="0.298611111111111"/>
  <pageSetup paperSize="9" fitToHeight="0" orientation="landscape" horizontalDpi="600"/>
  <headerFooter/>
  <ignoredErrors>
    <ignoredError sqref="L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附件14规模种粮</vt:lpstr>
      <vt:lpstr>附件2复垦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2023-06-14T19:15:00Z</dcterms:created>
  <dcterms:modified xsi:type="dcterms:W3CDTF">2025-11-11T01:59:30Z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0A7E53CD7346415B551BC968AD25965E</vt:lpwstr>
  </property>
  <property fmtid="{D5CDD505-2E9C-101B-9397-08002B2CF9AE}" pid="3" name="KSOProductBuildVer">
    <vt:lpwstr>2052-11.8.2.10972</vt:lpwstr>
  </property>
</Properties>
</file>